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922132cbc25f2559/Desktop/A - Conjoint2023/"/>
    </mc:Choice>
  </mc:AlternateContent>
  <xr:revisionPtr revIDLastSave="5" documentId="8_{D200A833-C917-47DA-9500-E2FDE730B624}" xr6:coauthVersionLast="47" xr6:coauthVersionMax="47" xr10:uidLastSave="{3B42E4BF-A2B0-4373-8CEC-A81DE419B156}"/>
  <bookViews>
    <workbookView xWindow="-120" yWindow="-120" windowWidth="20730" windowHeight="11040" xr2:uid="{DACB865D-7A31-464E-81BE-A1BBA99F0359}"/>
  </bookViews>
  <sheets>
    <sheet name="Instructions" sheetId="5" r:id="rId1"/>
    <sheet name="Analysis" sheetId="2" r:id="rId2"/>
    <sheet name="Data" sheetId="1" r:id="rId3"/>
    <sheet name="ProVation" sheetId="4" r:id="rId4"/>
    <sheet name="For dropdowns"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50" i="1" l="1"/>
  <c r="N150" i="1" s="1"/>
  <c r="F150" i="1"/>
  <c r="E150" i="1"/>
  <c r="D150" i="1"/>
  <c r="C150" i="1"/>
  <c r="B150" i="1"/>
  <c r="A150" i="1"/>
  <c r="O149" i="1"/>
  <c r="N149" i="1" s="1"/>
  <c r="F149" i="1"/>
  <c r="E149" i="1"/>
  <c r="D149" i="1"/>
  <c r="C149" i="1"/>
  <c r="B149" i="1"/>
  <c r="A149" i="1"/>
  <c r="O148" i="1"/>
  <c r="N148" i="1" s="1"/>
  <c r="F148" i="1"/>
  <c r="E148" i="1"/>
  <c r="D148" i="1"/>
  <c r="C148" i="1"/>
  <c r="B148" i="1"/>
  <c r="A148" i="1"/>
  <c r="O147" i="1"/>
  <c r="N147" i="1" s="1"/>
  <c r="F147" i="1"/>
  <c r="E147" i="1"/>
  <c r="D147" i="1"/>
  <c r="C147" i="1"/>
  <c r="B147" i="1"/>
  <c r="A147" i="1"/>
  <c r="O146" i="1"/>
  <c r="N146" i="1" s="1"/>
  <c r="F146" i="1"/>
  <c r="E146" i="1"/>
  <c r="D146" i="1"/>
  <c r="C146" i="1"/>
  <c r="B146" i="1"/>
  <c r="A146" i="1"/>
  <c r="O145" i="1"/>
  <c r="N145" i="1" s="1"/>
  <c r="F145" i="1"/>
  <c r="E145" i="1"/>
  <c r="G145" i="1" s="1"/>
  <c r="D145" i="1"/>
  <c r="C145" i="1"/>
  <c r="B145" i="1"/>
  <c r="A145" i="1"/>
  <c r="O144" i="1"/>
  <c r="N144" i="1"/>
  <c r="F144" i="1"/>
  <c r="E144" i="1"/>
  <c r="G144" i="1" s="1"/>
  <c r="D144" i="1"/>
  <c r="C144" i="1"/>
  <c r="B144" i="1"/>
  <c r="A144" i="1"/>
  <c r="O143" i="1"/>
  <c r="N143" i="1" s="1"/>
  <c r="F143" i="1"/>
  <c r="G143" i="1" s="1"/>
  <c r="E143" i="1"/>
  <c r="D143" i="1"/>
  <c r="C143" i="1"/>
  <c r="B143" i="1"/>
  <c r="A143" i="1"/>
  <c r="O142" i="1"/>
  <c r="N142" i="1" s="1"/>
  <c r="F142" i="1"/>
  <c r="E142" i="1"/>
  <c r="G142" i="1" s="1"/>
  <c r="D142" i="1"/>
  <c r="C142" i="1"/>
  <c r="B142" i="1"/>
  <c r="A142" i="1"/>
  <c r="O141" i="1"/>
  <c r="N141" i="1" s="1"/>
  <c r="F141" i="1"/>
  <c r="E141" i="1"/>
  <c r="D141" i="1"/>
  <c r="C141" i="1"/>
  <c r="B141" i="1"/>
  <c r="A141" i="1"/>
  <c r="O140" i="1"/>
  <c r="N140" i="1" s="1"/>
  <c r="F140" i="1"/>
  <c r="E140" i="1"/>
  <c r="G140" i="1" s="1"/>
  <c r="D140" i="1"/>
  <c r="C140" i="1"/>
  <c r="B140" i="1"/>
  <c r="A140" i="1"/>
  <c r="O139" i="1"/>
  <c r="N139" i="1" s="1"/>
  <c r="F139" i="1"/>
  <c r="E139" i="1"/>
  <c r="D139" i="1"/>
  <c r="C139" i="1"/>
  <c r="B139" i="1"/>
  <c r="A139" i="1"/>
  <c r="O138" i="1"/>
  <c r="N138" i="1" s="1"/>
  <c r="F138" i="1"/>
  <c r="E138" i="1"/>
  <c r="D138" i="1"/>
  <c r="C138" i="1"/>
  <c r="B138" i="1"/>
  <c r="A138" i="1"/>
  <c r="O137" i="1"/>
  <c r="N137" i="1" s="1"/>
  <c r="F137" i="1"/>
  <c r="E137" i="1"/>
  <c r="D137" i="1"/>
  <c r="C137" i="1"/>
  <c r="B137" i="1"/>
  <c r="A137" i="1"/>
  <c r="O136" i="1"/>
  <c r="N136" i="1" s="1"/>
  <c r="F136" i="1"/>
  <c r="E136" i="1"/>
  <c r="G136" i="1" s="1"/>
  <c r="D136" i="1"/>
  <c r="C136" i="1"/>
  <c r="B136" i="1"/>
  <c r="A136" i="1"/>
  <c r="O135" i="1"/>
  <c r="N135" i="1" s="1"/>
  <c r="F135" i="1"/>
  <c r="G135" i="1" s="1"/>
  <c r="E135" i="1"/>
  <c r="D135" i="1"/>
  <c r="C135" i="1"/>
  <c r="B135" i="1"/>
  <c r="A135" i="1"/>
  <c r="O134" i="1"/>
  <c r="N134" i="1" s="1"/>
  <c r="F134" i="1"/>
  <c r="E134" i="1"/>
  <c r="G134" i="1" s="1"/>
  <c r="D134" i="1"/>
  <c r="C134" i="1"/>
  <c r="B134" i="1"/>
  <c r="A134" i="1"/>
  <c r="O133" i="1"/>
  <c r="N133" i="1" s="1"/>
  <c r="F133" i="1"/>
  <c r="E133" i="1"/>
  <c r="D133" i="1"/>
  <c r="C133" i="1"/>
  <c r="B133" i="1"/>
  <c r="A133" i="1"/>
  <c r="O132" i="1"/>
  <c r="N132" i="1" s="1"/>
  <c r="F132" i="1"/>
  <c r="E132" i="1"/>
  <c r="G132" i="1" s="1"/>
  <c r="D132" i="1"/>
  <c r="C132" i="1"/>
  <c r="B132" i="1"/>
  <c r="A132" i="1"/>
  <c r="O131" i="1"/>
  <c r="N131" i="1" s="1"/>
  <c r="F131" i="1"/>
  <c r="E131" i="1"/>
  <c r="D131" i="1"/>
  <c r="C131" i="1"/>
  <c r="B131" i="1"/>
  <c r="A131" i="1"/>
  <c r="O130" i="1"/>
  <c r="N130" i="1" s="1"/>
  <c r="F130" i="1"/>
  <c r="E130" i="1"/>
  <c r="D130" i="1"/>
  <c r="C130" i="1"/>
  <c r="B130" i="1"/>
  <c r="A130" i="1"/>
  <c r="O129" i="1"/>
  <c r="N129" i="1" s="1"/>
  <c r="G129" i="1"/>
  <c r="F129" i="1"/>
  <c r="E129" i="1"/>
  <c r="D129" i="1"/>
  <c r="C129" i="1"/>
  <c r="B129" i="1"/>
  <c r="A129" i="1"/>
  <c r="O128" i="1"/>
  <c r="N128" i="1" s="1"/>
  <c r="F128" i="1"/>
  <c r="E128" i="1"/>
  <c r="D128" i="1"/>
  <c r="C128" i="1"/>
  <c r="B128" i="1"/>
  <c r="A128" i="1"/>
  <c r="O127" i="1"/>
  <c r="N127" i="1" s="1"/>
  <c r="F127" i="1"/>
  <c r="E127" i="1"/>
  <c r="D127" i="1"/>
  <c r="C127" i="1"/>
  <c r="B127" i="1"/>
  <c r="A127" i="1"/>
  <c r="O126" i="1"/>
  <c r="N126" i="1" s="1"/>
  <c r="F126" i="1"/>
  <c r="E126" i="1"/>
  <c r="D126" i="1"/>
  <c r="C126" i="1"/>
  <c r="B126" i="1"/>
  <c r="A126" i="1"/>
  <c r="O125" i="1"/>
  <c r="N125" i="1" s="1"/>
  <c r="F125" i="1"/>
  <c r="E125" i="1"/>
  <c r="G125" i="1" s="1"/>
  <c r="D125" i="1"/>
  <c r="C125" i="1"/>
  <c r="B125" i="1"/>
  <c r="A125" i="1"/>
  <c r="O124" i="1"/>
  <c r="N124" i="1" s="1"/>
  <c r="G124" i="1"/>
  <c r="F124" i="1"/>
  <c r="E124" i="1"/>
  <c r="D124" i="1"/>
  <c r="C124" i="1"/>
  <c r="B124" i="1"/>
  <c r="A124" i="1"/>
  <c r="O123" i="1"/>
  <c r="N123" i="1" s="1"/>
  <c r="F123" i="1"/>
  <c r="E123" i="1"/>
  <c r="D123" i="1"/>
  <c r="C123" i="1"/>
  <c r="B123" i="1"/>
  <c r="A123" i="1"/>
  <c r="O122" i="1"/>
  <c r="N122" i="1" s="1"/>
  <c r="F122" i="1"/>
  <c r="E122" i="1"/>
  <c r="D122" i="1"/>
  <c r="C122" i="1"/>
  <c r="B122" i="1"/>
  <c r="A122" i="1"/>
  <c r="O121" i="1"/>
  <c r="N121" i="1" s="1"/>
  <c r="F121" i="1"/>
  <c r="G121" i="1" s="1"/>
  <c r="E121" i="1"/>
  <c r="D121" i="1"/>
  <c r="C121" i="1"/>
  <c r="B121" i="1"/>
  <c r="A121" i="1"/>
  <c r="O120" i="1"/>
  <c r="N120" i="1"/>
  <c r="F120" i="1"/>
  <c r="E120" i="1"/>
  <c r="D120" i="1"/>
  <c r="C120" i="1"/>
  <c r="B120" i="1"/>
  <c r="A120" i="1"/>
  <c r="O119" i="1"/>
  <c r="N119" i="1" s="1"/>
  <c r="F119" i="1"/>
  <c r="E119" i="1"/>
  <c r="D119" i="1"/>
  <c r="C119" i="1"/>
  <c r="B119" i="1"/>
  <c r="A119" i="1"/>
  <c r="O118" i="1"/>
  <c r="N118" i="1" s="1"/>
  <c r="F118" i="1"/>
  <c r="E118" i="1"/>
  <c r="D118" i="1"/>
  <c r="C118" i="1"/>
  <c r="B118" i="1"/>
  <c r="A118" i="1"/>
  <c r="O117" i="1"/>
  <c r="N117" i="1" s="1"/>
  <c r="F117" i="1"/>
  <c r="E117" i="1"/>
  <c r="G117" i="1" s="1"/>
  <c r="D117" i="1"/>
  <c r="C117" i="1"/>
  <c r="B117" i="1"/>
  <c r="A117" i="1"/>
  <c r="O116" i="1"/>
  <c r="N116" i="1" s="1"/>
  <c r="F116" i="1"/>
  <c r="E116" i="1"/>
  <c r="D116" i="1"/>
  <c r="C116" i="1"/>
  <c r="B116" i="1"/>
  <c r="A116" i="1"/>
  <c r="O115" i="1"/>
  <c r="N115" i="1"/>
  <c r="F115" i="1"/>
  <c r="E115" i="1"/>
  <c r="D115" i="1"/>
  <c r="C115" i="1"/>
  <c r="B115" i="1"/>
  <c r="A115" i="1"/>
  <c r="O114" i="1"/>
  <c r="N114" i="1" s="1"/>
  <c r="F114" i="1"/>
  <c r="E114" i="1"/>
  <c r="D114" i="1"/>
  <c r="C114" i="1"/>
  <c r="B114" i="1"/>
  <c r="A114" i="1"/>
  <c r="O113" i="1"/>
  <c r="N113" i="1" s="1"/>
  <c r="F113" i="1"/>
  <c r="E113" i="1"/>
  <c r="D113" i="1"/>
  <c r="C113" i="1"/>
  <c r="B113" i="1"/>
  <c r="A113" i="1"/>
  <c r="O112" i="1"/>
  <c r="N112" i="1"/>
  <c r="F112" i="1"/>
  <c r="E112" i="1"/>
  <c r="D112" i="1"/>
  <c r="C112" i="1"/>
  <c r="B112" i="1"/>
  <c r="A112" i="1"/>
  <c r="O111" i="1"/>
  <c r="N111" i="1" s="1"/>
  <c r="F111" i="1"/>
  <c r="E111" i="1"/>
  <c r="G111" i="1" s="1"/>
  <c r="D111" i="1"/>
  <c r="C111" i="1"/>
  <c r="B111" i="1"/>
  <c r="A111" i="1"/>
  <c r="O110" i="1"/>
  <c r="N110" i="1" s="1"/>
  <c r="F110" i="1"/>
  <c r="E110" i="1"/>
  <c r="D110" i="1"/>
  <c r="C110" i="1"/>
  <c r="B110" i="1"/>
  <c r="A110" i="1"/>
  <c r="O109" i="1"/>
  <c r="N109" i="1"/>
  <c r="F109" i="1"/>
  <c r="E109" i="1"/>
  <c r="D109" i="1"/>
  <c r="C109" i="1"/>
  <c r="B109" i="1"/>
  <c r="A109" i="1"/>
  <c r="O108" i="1"/>
  <c r="N108" i="1" s="1"/>
  <c r="F108" i="1"/>
  <c r="E108" i="1"/>
  <c r="G108" i="1" s="1"/>
  <c r="D108" i="1"/>
  <c r="C108" i="1"/>
  <c r="B108" i="1"/>
  <c r="A108" i="1"/>
  <c r="O107" i="1"/>
  <c r="N107" i="1"/>
  <c r="F107" i="1"/>
  <c r="E107" i="1"/>
  <c r="D107" i="1"/>
  <c r="C107" i="1"/>
  <c r="B107" i="1"/>
  <c r="A107" i="1"/>
  <c r="O106" i="1"/>
  <c r="N106" i="1" s="1"/>
  <c r="F106" i="1"/>
  <c r="E106" i="1"/>
  <c r="D106" i="1"/>
  <c r="C106" i="1"/>
  <c r="B106" i="1"/>
  <c r="A106" i="1"/>
  <c r="O105" i="1"/>
  <c r="N105" i="1" s="1"/>
  <c r="F105" i="1"/>
  <c r="G105" i="1" s="1"/>
  <c r="E105" i="1"/>
  <c r="D105" i="1"/>
  <c r="C105" i="1"/>
  <c r="B105" i="1"/>
  <c r="A105" i="1"/>
  <c r="O104" i="1"/>
  <c r="N104" i="1" s="1"/>
  <c r="F104" i="1"/>
  <c r="E104" i="1"/>
  <c r="D104" i="1"/>
  <c r="C104" i="1"/>
  <c r="B104" i="1"/>
  <c r="A104" i="1"/>
  <c r="O103" i="1"/>
  <c r="N103" i="1" s="1"/>
  <c r="F103" i="1"/>
  <c r="E103" i="1"/>
  <c r="D103" i="1"/>
  <c r="C103" i="1"/>
  <c r="B103" i="1"/>
  <c r="A103" i="1"/>
  <c r="O102" i="1"/>
  <c r="N102" i="1" s="1"/>
  <c r="F102" i="1"/>
  <c r="E102" i="1"/>
  <c r="D102" i="1"/>
  <c r="C102" i="1"/>
  <c r="B102" i="1"/>
  <c r="A102" i="1"/>
  <c r="O101" i="1"/>
  <c r="N101" i="1" s="1"/>
  <c r="F101" i="1"/>
  <c r="E101" i="1"/>
  <c r="D101" i="1"/>
  <c r="C101" i="1"/>
  <c r="B101" i="1"/>
  <c r="A101" i="1"/>
  <c r="O100" i="1"/>
  <c r="N100" i="1" s="1"/>
  <c r="F100" i="1"/>
  <c r="E100" i="1"/>
  <c r="D100" i="1"/>
  <c r="C100" i="1"/>
  <c r="B100" i="1"/>
  <c r="A100" i="1"/>
  <c r="O99" i="1"/>
  <c r="N99" i="1" s="1"/>
  <c r="F99" i="1"/>
  <c r="E99" i="1"/>
  <c r="D99" i="1"/>
  <c r="C99" i="1"/>
  <c r="B99" i="1"/>
  <c r="A99" i="1"/>
  <c r="O98" i="1"/>
  <c r="N98" i="1" s="1"/>
  <c r="F98" i="1"/>
  <c r="E98" i="1"/>
  <c r="D98" i="1"/>
  <c r="C98" i="1"/>
  <c r="B98" i="1"/>
  <c r="A98" i="1"/>
  <c r="O97" i="1"/>
  <c r="N97" i="1" s="1"/>
  <c r="F97" i="1"/>
  <c r="G97" i="1" s="1"/>
  <c r="E97" i="1"/>
  <c r="D97" i="1"/>
  <c r="C97" i="1"/>
  <c r="B97" i="1"/>
  <c r="A97" i="1"/>
  <c r="O96" i="1"/>
  <c r="N96" i="1" s="1"/>
  <c r="F96" i="1"/>
  <c r="E96" i="1"/>
  <c r="D96" i="1"/>
  <c r="C96" i="1"/>
  <c r="B96" i="1"/>
  <c r="A96" i="1"/>
  <c r="O95" i="1"/>
  <c r="N95" i="1" s="1"/>
  <c r="F95" i="1"/>
  <c r="E95" i="1"/>
  <c r="D95" i="1"/>
  <c r="C95" i="1"/>
  <c r="B95" i="1"/>
  <c r="A95" i="1"/>
  <c r="O94" i="1"/>
  <c r="N94" i="1" s="1"/>
  <c r="F94" i="1"/>
  <c r="E94" i="1"/>
  <c r="G94" i="1" s="1"/>
  <c r="D94" i="1"/>
  <c r="C94" i="1"/>
  <c r="B94" i="1"/>
  <c r="A94" i="1"/>
  <c r="O93" i="1"/>
  <c r="N93" i="1"/>
  <c r="F93" i="1"/>
  <c r="E93" i="1"/>
  <c r="G93" i="1" s="1"/>
  <c r="D93" i="1"/>
  <c r="C93" i="1"/>
  <c r="B93" i="1"/>
  <c r="A93" i="1"/>
  <c r="O92" i="1"/>
  <c r="N92" i="1" s="1"/>
  <c r="F92" i="1"/>
  <c r="E92" i="1"/>
  <c r="D92" i="1"/>
  <c r="C92" i="1"/>
  <c r="B92" i="1"/>
  <c r="A92" i="1"/>
  <c r="O91" i="1"/>
  <c r="N91" i="1" s="1"/>
  <c r="F91" i="1"/>
  <c r="E91" i="1"/>
  <c r="G91" i="1" s="1"/>
  <c r="D91" i="1"/>
  <c r="C91" i="1"/>
  <c r="B91" i="1"/>
  <c r="A91" i="1"/>
  <c r="O90" i="1"/>
  <c r="N90" i="1" s="1"/>
  <c r="F90" i="1"/>
  <c r="G90" i="1" s="1"/>
  <c r="E90" i="1"/>
  <c r="D90" i="1"/>
  <c r="C90" i="1"/>
  <c r="B90" i="1"/>
  <c r="A90" i="1"/>
  <c r="O89" i="1"/>
  <c r="N89" i="1"/>
  <c r="F89" i="1"/>
  <c r="E89" i="1"/>
  <c r="D89" i="1"/>
  <c r="C89" i="1"/>
  <c r="B89" i="1"/>
  <c r="A89" i="1"/>
  <c r="O88" i="1"/>
  <c r="N88" i="1"/>
  <c r="F88" i="1"/>
  <c r="E88" i="1"/>
  <c r="D88" i="1"/>
  <c r="C88" i="1"/>
  <c r="B88" i="1"/>
  <c r="A88" i="1"/>
  <c r="O87" i="1"/>
  <c r="N87" i="1" s="1"/>
  <c r="F87" i="1"/>
  <c r="E87" i="1"/>
  <c r="D87" i="1"/>
  <c r="C87" i="1"/>
  <c r="B87" i="1"/>
  <c r="A87" i="1"/>
  <c r="O86" i="1"/>
  <c r="N86" i="1" s="1"/>
  <c r="F86" i="1"/>
  <c r="E86" i="1"/>
  <c r="D86" i="1"/>
  <c r="C86" i="1"/>
  <c r="B86" i="1"/>
  <c r="A86" i="1"/>
  <c r="O85" i="1"/>
  <c r="N85" i="1" s="1"/>
  <c r="F85" i="1"/>
  <c r="E85" i="1"/>
  <c r="G85" i="1" s="1"/>
  <c r="D85" i="1"/>
  <c r="C85" i="1"/>
  <c r="B85" i="1"/>
  <c r="A85" i="1"/>
  <c r="O84" i="1"/>
  <c r="N84" i="1" s="1"/>
  <c r="F84" i="1"/>
  <c r="E84" i="1"/>
  <c r="D84" i="1"/>
  <c r="C84" i="1"/>
  <c r="B84" i="1"/>
  <c r="A84" i="1"/>
  <c r="O83" i="1"/>
  <c r="N83" i="1" s="1"/>
  <c r="F83" i="1"/>
  <c r="E83" i="1"/>
  <c r="G83" i="1" s="1"/>
  <c r="D83" i="1"/>
  <c r="C83" i="1"/>
  <c r="B83" i="1"/>
  <c r="A83" i="1"/>
  <c r="O82" i="1"/>
  <c r="N82" i="1" s="1"/>
  <c r="F82" i="1"/>
  <c r="E82" i="1"/>
  <c r="D82" i="1"/>
  <c r="C82" i="1"/>
  <c r="B82" i="1"/>
  <c r="A82" i="1"/>
  <c r="O81" i="1"/>
  <c r="N81" i="1"/>
  <c r="F81" i="1"/>
  <c r="E81" i="1"/>
  <c r="D81" i="1"/>
  <c r="C81" i="1"/>
  <c r="B81" i="1"/>
  <c r="A81" i="1"/>
  <c r="O80" i="1"/>
  <c r="N80" i="1" s="1"/>
  <c r="F80" i="1"/>
  <c r="E80" i="1"/>
  <c r="G80" i="1" s="1"/>
  <c r="D80" i="1"/>
  <c r="C80" i="1"/>
  <c r="B80" i="1"/>
  <c r="A80" i="1"/>
  <c r="O79" i="1"/>
  <c r="N79" i="1" s="1"/>
  <c r="F79" i="1"/>
  <c r="E79" i="1"/>
  <c r="D79" i="1"/>
  <c r="C79" i="1"/>
  <c r="B79" i="1"/>
  <c r="A79" i="1"/>
  <c r="O78" i="1"/>
  <c r="N78" i="1" s="1"/>
  <c r="F78" i="1"/>
  <c r="E78" i="1"/>
  <c r="D78" i="1"/>
  <c r="C78" i="1"/>
  <c r="B78" i="1"/>
  <c r="A78" i="1"/>
  <c r="O77" i="1"/>
  <c r="N77" i="1" s="1"/>
  <c r="F77" i="1"/>
  <c r="E77" i="1"/>
  <c r="D77" i="1"/>
  <c r="C77" i="1"/>
  <c r="B77" i="1"/>
  <c r="A77" i="1"/>
  <c r="O76" i="1"/>
  <c r="N76" i="1" s="1"/>
  <c r="F76" i="1"/>
  <c r="E76" i="1"/>
  <c r="D76" i="1"/>
  <c r="C76" i="1"/>
  <c r="B76" i="1"/>
  <c r="A76" i="1"/>
  <c r="O75" i="1"/>
  <c r="N75" i="1" s="1"/>
  <c r="F75" i="1"/>
  <c r="E75" i="1"/>
  <c r="D75" i="1"/>
  <c r="C75" i="1"/>
  <c r="B75" i="1"/>
  <c r="A75" i="1"/>
  <c r="O74" i="1"/>
  <c r="N74" i="1" s="1"/>
  <c r="F74" i="1"/>
  <c r="E74" i="1"/>
  <c r="D74" i="1"/>
  <c r="C74" i="1"/>
  <c r="B74" i="1"/>
  <c r="A74" i="1"/>
  <c r="O73" i="1"/>
  <c r="N73" i="1"/>
  <c r="F73" i="1"/>
  <c r="E73" i="1"/>
  <c r="D73" i="1"/>
  <c r="C73" i="1"/>
  <c r="B73" i="1"/>
  <c r="A73" i="1"/>
  <c r="O72" i="1"/>
  <c r="N72" i="1" s="1"/>
  <c r="F72" i="1"/>
  <c r="E72" i="1"/>
  <c r="D72" i="1"/>
  <c r="C72" i="1"/>
  <c r="B72" i="1"/>
  <c r="A72" i="1"/>
  <c r="O71" i="1"/>
  <c r="N71" i="1" s="1"/>
  <c r="F71" i="1"/>
  <c r="E71" i="1"/>
  <c r="G71" i="1" s="1"/>
  <c r="D71" i="1"/>
  <c r="C71" i="1"/>
  <c r="B71" i="1"/>
  <c r="A71" i="1"/>
  <c r="O70" i="1"/>
  <c r="N70" i="1" s="1"/>
  <c r="F70" i="1"/>
  <c r="E70" i="1"/>
  <c r="D70" i="1"/>
  <c r="C70" i="1"/>
  <c r="B70" i="1"/>
  <c r="A70" i="1"/>
  <c r="O69" i="1"/>
  <c r="N69" i="1"/>
  <c r="F69" i="1"/>
  <c r="E69" i="1"/>
  <c r="D69" i="1"/>
  <c r="C69" i="1"/>
  <c r="B69" i="1"/>
  <c r="A69" i="1"/>
  <c r="O68" i="1"/>
  <c r="N68" i="1" s="1"/>
  <c r="F68" i="1"/>
  <c r="E68" i="1"/>
  <c r="D68" i="1"/>
  <c r="C68" i="1"/>
  <c r="B68" i="1"/>
  <c r="A68" i="1"/>
  <c r="O67" i="1"/>
  <c r="N67" i="1" s="1"/>
  <c r="F67" i="1"/>
  <c r="E67" i="1"/>
  <c r="D67" i="1"/>
  <c r="C67" i="1"/>
  <c r="B67" i="1"/>
  <c r="A67" i="1"/>
  <c r="O66" i="1"/>
  <c r="N66" i="1" s="1"/>
  <c r="F66" i="1"/>
  <c r="E66" i="1"/>
  <c r="D66" i="1"/>
  <c r="C66" i="1"/>
  <c r="B66" i="1"/>
  <c r="A66" i="1"/>
  <c r="O65" i="1"/>
  <c r="N65" i="1" s="1"/>
  <c r="F65" i="1"/>
  <c r="G65" i="1" s="1"/>
  <c r="E65" i="1"/>
  <c r="D65" i="1"/>
  <c r="C65" i="1"/>
  <c r="B65" i="1"/>
  <c r="A65" i="1"/>
  <c r="O64" i="1"/>
  <c r="N64" i="1" s="1"/>
  <c r="F64" i="1"/>
  <c r="E64" i="1"/>
  <c r="D64" i="1"/>
  <c r="C64" i="1"/>
  <c r="B64" i="1"/>
  <c r="A64" i="1"/>
  <c r="O63" i="1"/>
  <c r="N63" i="1" s="1"/>
  <c r="F63" i="1"/>
  <c r="E63" i="1"/>
  <c r="D63" i="1"/>
  <c r="C63" i="1"/>
  <c r="B63" i="1"/>
  <c r="A63" i="1"/>
  <c r="O62" i="1"/>
  <c r="N62" i="1" s="1"/>
  <c r="F62" i="1"/>
  <c r="E62" i="1"/>
  <c r="G62" i="1" s="1"/>
  <c r="D62" i="1"/>
  <c r="C62" i="1"/>
  <c r="B62" i="1"/>
  <c r="A62" i="1"/>
  <c r="O61" i="1"/>
  <c r="N61" i="1" s="1"/>
  <c r="F61" i="1"/>
  <c r="E61" i="1"/>
  <c r="D61" i="1"/>
  <c r="C61" i="1"/>
  <c r="B61" i="1"/>
  <c r="A61" i="1"/>
  <c r="O60" i="1"/>
  <c r="N60" i="1" s="1"/>
  <c r="F60" i="1"/>
  <c r="E60" i="1"/>
  <c r="G60" i="1" s="1"/>
  <c r="D60" i="1"/>
  <c r="C60" i="1"/>
  <c r="B60" i="1"/>
  <c r="A60" i="1"/>
  <c r="O59" i="1"/>
  <c r="N59" i="1"/>
  <c r="F59" i="1"/>
  <c r="E59" i="1"/>
  <c r="G59" i="1" s="1"/>
  <c r="D59" i="1"/>
  <c r="C59" i="1"/>
  <c r="B59" i="1"/>
  <c r="A59" i="1"/>
  <c r="O58" i="1"/>
  <c r="N58" i="1" s="1"/>
  <c r="F58" i="1"/>
  <c r="G58" i="1" s="1"/>
  <c r="E58" i="1"/>
  <c r="D58" i="1"/>
  <c r="C58" i="1"/>
  <c r="B58" i="1"/>
  <c r="A58" i="1"/>
  <c r="O57" i="1"/>
  <c r="N57" i="1" s="1"/>
  <c r="F57" i="1"/>
  <c r="E57" i="1"/>
  <c r="G57" i="1" s="1"/>
  <c r="D57" i="1"/>
  <c r="C57" i="1"/>
  <c r="B57" i="1"/>
  <c r="A57" i="1"/>
  <c r="O56" i="1"/>
  <c r="N56" i="1" s="1"/>
  <c r="F56" i="1"/>
  <c r="E56" i="1"/>
  <c r="D56" i="1"/>
  <c r="C56" i="1"/>
  <c r="B56" i="1"/>
  <c r="A56" i="1"/>
  <c r="O55" i="1"/>
  <c r="N55" i="1" s="1"/>
  <c r="F55" i="1"/>
  <c r="E55" i="1"/>
  <c r="G55" i="1" s="1"/>
  <c r="D55" i="1"/>
  <c r="C55" i="1"/>
  <c r="B55" i="1"/>
  <c r="A55" i="1"/>
  <c r="O54" i="1"/>
  <c r="N54" i="1" s="1"/>
  <c r="F54" i="1"/>
  <c r="E54" i="1"/>
  <c r="D54" i="1"/>
  <c r="C54" i="1"/>
  <c r="B54" i="1"/>
  <c r="A54" i="1"/>
  <c r="O53" i="1"/>
  <c r="N53" i="1" s="1"/>
  <c r="F53" i="1"/>
  <c r="E53" i="1"/>
  <c r="G53" i="1" s="1"/>
  <c r="D53" i="1"/>
  <c r="C53" i="1"/>
  <c r="B53" i="1"/>
  <c r="A53" i="1"/>
  <c r="O52" i="1"/>
  <c r="N52" i="1" s="1"/>
  <c r="F52" i="1"/>
  <c r="E52" i="1"/>
  <c r="D52" i="1"/>
  <c r="C52" i="1"/>
  <c r="B52" i="1"/>
  <c r="A52" i="1"/>
  <c r="O51" i="1"/>
  <c r="N51" i="1" s="1"/>
  <c r="F51" i="1"/>
  <c r="E51" i="1"/>
  <c r="G51" i="1" s="1"/>
  <c r="D51" i="1"/>
  <c r="C51" i="1"/>
  <c r="B51" i="1"/>
  <c r="A51" i="1"/>
  <c r="O50" i="1"/>
  <c r="N50" i="1" s="1"/>
  <c r="F50" i="1"/>
  <c r="E50" i="1"/>
  <c r="D50" i="1"/>
  <c r="C50" i="1"/>
  <c r="B50" i="1"/>
  <c r="A50" i="1"/>
  <c r="O49" i="1"/>
  <c r="N49" i="1" s="1"/>
  <c r="F49" i="1"/>
  <c r="E49" i="1"/>
  <c r="G49" i="1" s="1"/>
  <c r="D49" i="1"/>
  <c r="C49" i="1"/>
  <c r="B49" i="1"/>
  <c r="A49" i="1"/>
  <c r="O48" i="1"/>
  <c r="N48" i="1" s="1"/>
  <c r="F48" i="1"/>
  <c r="E48" i="1"/>
  <c r="D48" i="1"/>
  <c r="C48" i="1"/>
  <c r="B48" i="1"/>
  <c r="A48" i="1"/>
  <c r="O47" i="1"/>
  <c r="N47" i="1" s="1"/>
  <c r="F47" i="1"/>
  <c r="E47" i="1"/>
  <c r="G47" i="1" s="1"/>
  <c r="D47" i="1"/>
  <c r="C47" i="1"/>
  <c r="B47" i="1"/>
  <c r="A47" i="1"/>
  <c r="O46" i="1"/>
  <c r="N46" i="1" s="1"/>
  <c r="F46" i="1"/>
  <c r="E46" i="1"/>
  <c r="D46" i="1"/>
  <c r="C46" i="1"/>
  <c r="B46" i="1"/>
  <c r="A46" i="1"/>
  <c r="O45" i="1"/>
  <c r="N45" i="1" s="1"/>
  <c r="F45" i="1"/>
  <c r="E45" i="1"/>
  <c r="D45" i="1"/>
  <c r="C45" i="1"/>
  <c r="B45" i="1"/>
  <c r="A45" i="1"/>
  <c r="O44" i="1"/>
  <c r="N44" i="1" s="1"/>
  <c r="F44" i="1"/>
  <c r="G44" i="1" s="1"/>
  <c r="E44" i="1"/>
  <c r="D44" i="1"/>
  <c r="C44" i="1"/>
  <c r="B44" i="1"/>
  <c r="A44" i="1"/>
  <c r="O43" i="1"/>
  <c r="N43" i="1" s="1"/>
  <c r="F43" i="1"/>
  <c r="E43" i="1"/>
  <c r="D43" i="1"/>
  <c r="C43" i="1"/>
  <c r="B43" i="1"/>
  <c r="A43" i="1"/>
  <c r="O42" i="1"/>
  <c r="N42" i="1" s="1"/>
  <c r="F42" i="1"/>
  <c r="E42" i="1"/>
  <c r="D42" i="1"/>
  <c r="C42" i="1"/>
  <c r="B42" i="1"/>
  <c r="A42" i="1"/>
  <c r="O41" i="1"/>
  <c r="N41" i="1" s="1"/>
  <c r="F41" i="1"/>
  <c r="E41" i="1"/>
  <c r="D41" i="1"/>
  <c r="C41" i="1"/>
  <c r="B41" i="1"/>
  <c r="A41" i="1"/>
  <c r="O40" i="1"/>
  <c r="N40" i="1" s="1"/>
  <c r="F40" i="1"/>
  <c r="E40" i="1"/>
  <c r="D40" i="1"/>
  <c r="C40" i="1"/>
  <c r="B40" i="1"/>
  <c r="A40" i="1"/>
  <c r="O39" i="1"/>
  <c r="N39" i="1" s="1"/>
  <c r="F39" i="1"/>
  <c r="E39" i="1"/>
  <c r="D39" i="1"/>
  <c r="C39" i="1"/>
  <c r="B39" i="1"/>
  <c r="A39" i="1"/>
  <c r="O38" i="1"/>
  <c r="N38" i="1" s="1"/>
  <c r="F38" i="1"/>
  <c r="E38" i="1"/>
  <c r="D38" i="1"/>
  <c r="C38" i="1"/>
  <c r="B38" i="1"/>
  <c r="A38" i="1"/>
  <c r="O37" i="1"/>
  <c r="N37" i="1" s="1"/>
  <c r="F37" i="1"/>
  <c r="E37" i="1"/>
  <c r="D37" i="1"/>
  <c r="C37" i="1"/>
  <c r="B37" i="1"/>
  <c r="A37" i="1"/>
  <c r="O36" i="1"/>
  <c r="N36" i="1" s="1"/>
  <c r="F36" i="1"/>
  <c r="G36" i="1" s="1"/>
  <c r="E36" i="1"/>
  <c r="D36" i="1"/>
  <c r="C36" i="1"/>
  <c r="B36" i="1"/>
  <c r="A36" i="1"/>
  <c r="O35" i="1"/>
  <c r="N35" i="1"/>
  <c r="F35" i="1"/>
  <c r="E35" i="1"/>
  <c r="D35" i="1"/>
  <c r="C35" i="1"/>
  <c r="B35" i="1"/>
  <c r="A35" i="1"/>
  <c r="O34" i="1"/>
  <c r="N34" i="1" s="1"/>
  <c r="F34" i="1"/>
  <c r="E34" i="1"/>
  <c r="D34" i="1"/>
  <c r="C34" i="1"/>
  <c r="B34" i="1"/>
  <c r="A34" i="1"/>
  <c r="O33" i="1"/>
  <c r="N33" i="1" s="1"/>
  <c r="F33" i="1"/>
  <c r="G33" i="1" s="1"/>
  <c r="E33" i="1"/>
  <c r="D33" i="1"/>
  <c r="C33" i="1"/>
  <c r="B33" i="1"/>
  <c r="A33" i="1"/>
  <c r="O32" i="1"/>
  <c r="N32" i="1" s="1"/>
  <c r="F32" i="1"/>
  <c r="E32" i="1"/>
  <c r="G32" i="1" s="1"/>
  <c r="D32" i="1"/>
  <c r="C32" i="1"/>
  <c r="B32" i="1"/>
  <c r="A32" i="1"/>
  <c r="O31" i="1"/>
  <c r="N31" i="1" s="1"/>
  <c r="F31" i="1"/>
  <c r="E31" i="1"/>
  <c r="D31" i="1"/>
  <c r="C31" i="1"/>
  <c r="B31" i="1"/>
  <c r="A31" i="1"/>
  <c r="O30" i="1"/>
  <c r="N30" i="1" s="1"/>
  <c r="F30" i="1"/>
  <c r="E30" i="1"/>
  <c r="D30" i="1"/>
  <c r="C30" i="1"/>
  <c r="B30" i="1"/>
  <c r="A30" i="1"/>
  <c r="O29" i="1"/>
  <c r="N29" i="1" s="1"/>
  <c r="F29" i="1"/>
  <c r="E29" i="1"/>
  <c r="D29" i="1"/>
  <c r="C29" i="1"/>
  <c r="B29" i="1"/>
  <c r="A29" i="1"/>
  <c r="O28" i="1"/>
  <c r="N28" i="1" s="1"/>
  <c r="F28" i="1"/>
  <c r="E28" i="1"/>
  <c r="G28" i="1" s="1"/>
  <c r="D28" i="1"/>
  <c r="C28" i="1"/>
  <c r="B28" i="1"/>
  <c r="A28" i="1"/>
  <c r="O27" i="1"/>
  <c r="N27" i="1"/>
  <c r="F27" i="1"/>
  <c r="E27" i="1"/>
  <c r="D27" i="1"/>
  <c r="C27" i="1"/>
  <c r="B27" i="1"/>
  <c r="A27" i="1"/>
  <c r="O26" i="1"/>
  <c r="N26" i="1" s="1"/>
  <c r="F26" i="1"/>
  <c r="E26" i="1"/>
  <c r="D26" i="1"/>
  <c r="C26" i="1"/>
  <c r="B26" i="1"/>
  <c r="A26" i="1"/>
  <c r="O25" i="1"/>
  <c r="N25" i="1" s="1"/>
  <c r="F25" i="1"/>
  <c r="E25" i="1"/>
  <c r="G25" i="1" s="1"/>
  <c r="D25" i="1"/>
  <c r="C25" i="1"/>
  <c r="B25" i="1"/>
  <c r="A25" i="1"/>
  <c r="O24" i="1"/>
  <c r="N24" i="1" s="1"/>
  <c r="F24" i="1"/>
  <c r="E24" i="1"/>
  <c r="D24" i="1"/>
  <c r="C24" i="1"/>
  <c r="B24" i="1"/>
  <c r="A24" i="1"/>
  <c r="O23" i="1"/>
  <c r="N23" i="1" s="1"/>
  <c r="F23" i="1"/>
  <c r="E23" i="1"/>
  <c r="D23" i="1"/>
  <c r="C23" i="1"/>
  <c r="B23" i="1"/>
  <c r="A23" i="1"/>
  <c r="O22" i="1"/>
  <c r="N22" i="1" s="1"/>
  <c r="F22" i="1"/>
  <c r="E22" i="1"/>
  <c r="D22" i="1"/>
  <c r="C22" i="1"/>
  <c r="B22" i="1"/>
  <c r="A22" i="1"/>
  <c r="O21" i="1"/>
  <c r="N21" i="1" s="1"/>
  <c r="F21" i="1"/>
  <c r="E21" i="1"/>
  <c r="G21" i="1" s="1"/>
  <c r="D21" i="1"/>
  <c r="C21" i="1"/>
  <c r="B21" i="1"/>
  <c r="A21" i="1"/>
  <c r="O20" i="1"/>
  <c r="N20" i="1" s="1"/>
  <c r="G20" i="1"/>
  <c r="F20" i="1"/>
  <c r="E20" i="1"/>
  <c r="D20" i="1"/>
  <c r="C20" i="1"/>
  <c r="B20" i="1"/>
  <c r="A20" i="1"/>
  <c r="O19" i="1"/>
  <c r="N19" i="1" s="1"/>
  <c r="F19" i="1"/>
  <c r="E19" i="1"/>
  <c r="D19" i="1"/>
  <c r="C19" i="1"/>
  <c r="B19" i="1"/>
  <c r="A19" i="1"/>
  <c r="O18" i="1"/>
  <c r="N18" i="1" s="1"/>
  <c r="F18" i="1"/>
  <c r="E18" i="1"/>
  <c r="G18" i="1" s="1"/>
  <c r="D18" i="1"/>
  <c r="C18" i="1"/>
  <c r="B18" i="1"/>
  <c r="A18" i="1"/>
  <c r="O17" i="1"/>
  <c r="N17" i="1" s="1"/>
  <c r="F17" i="1"/>
  <c r="E17" i="1"/>
  <c r="G17" i="1" s="1"/>
  <c r="D17" i="1"/>
  <c r="C17" i="1"/>
  <c r="B17" i="1"/>
  <c r="A17" i="1"/>
  <c r="O16" i="1"/>
  <c r="N16" i="1" s="1"/>
  <c r="F16" i="1"/>
  <c r="E16" i="1"/>
  <c r="D16" i="1"/>
  <c r="C16" i="1"/>
  <c r="B16" i="1"/>
  <c r="A16" i="1"/>
  <c r="O15" i="1"/>
  <c r="N15" i="1" s="1"/>
  <c r="F15" i="1"/>
  <c r="E15" i="1"/>
  <c r="D15" i="1"/>
  <c r="C15" i="1"/>
  <c r="B15" i="1"/>
  <c r="A15" i="1"/>
  <c r="O14" i="1"/>
  <c r="N14" i="1" s="1"/>
  <c r="F14" i="1"/>
  <c r="E14" i="1"/>
  <c r="D14" i="1"/>
  <c r="C14" i="1"/>
  <c r="B14" i="1"/>
  <c r="A14" i="1"/>
  <c r="O13" i="1"/>
  <c r="N13" i="1"/>
  <c r="F13" i="1"/>
  <c r="E13" i="1"/>
  <c r="D13" i="1"/>
  <c r="C13" i="1"/>
  <c r="B13" i="1"/>
  <c r="A13" i="1"/>
  <c r="O12" i="1"/>
  <c r="N12" i="1" s="1"/>
  <c r="F12" i="1"/>
  <c r="G12" i="1" s="1"/>
  <c r="E12" i="1"/>
  <c r="D12" i="1"/>
  <c r="C12" i="1"/>
  <c r="B12" i="1"/>
  <c r="A12" i="1"/>
  <c r="O11" i="1"/>
  <c r="N11" i="1"/>
  <c r="F11" i="1"/>
  <c r="E11" i="1"/>
  <c r="D11" i="1"/>
  <c r="C11" i="1"/>
  <c r="B11" i="1"/>
  <c r="A11" i="1"/>
  <c r="O10" i="1"/>
  <c r="N10" i="1" s="1"/>
  <c r="F10" i="1"/>
  <c r="G10" i="1" s="1"/>
  <c r="E10" i="1"/>
  <c r="D10" i="1"/>
  <c r="C10" i="1"/>
  <c r="B10" i="1"/>
  <c r="A10" i="1"/>
  <c r="O9" i="1"/>
  <c r="N9" i="1"/>
  <c r="F9" i="1"/>
  <c r="G9" i="1" s="1"/>
  <c r="E9" i="1"/>
  <c r="D9" i="1"/>
  <c r="C9" i="1"/>
  <c r="B9" i="1"/>
  <c r="A9" i="1"/>
  <c r="O8" i="1"/>
  <c r="N8" i="1" s="1"/>
  <c r="F8" i="1"/>
  <c r="E8" i="1"/>
  <c r="G8" i="1" s="1"/>
  <c r="D8" i="1"/>
  <c r="C8" i="1"/>
  <c r="B8" i="1"/>
  <c r="A8" i="1"/>
  <c r="O7" i="1"/>
  <c r="N7" i="1" s="1"/>
  <c r="F7" i="1"/>
  <c r="G7" i="1" s="1"/>
  <c r="E7" i="1"/>
  <c r="D7" i="1"/>
  <c r="C7" i="1"/>
  <c r="B7" i="1"/>
  <c r="A7" i="1"/>
  <c r="O6" i="1"/>
  <c r="N6" i="1" s="1"/>
  <c r="F6" i="1"/>
  <c r="E6" i="1"/>
  <c r="G6" i="1" s="1"/>
  <c r="D6" i="1"/>
  <c r="C6" i="1"/>
  <c r="B6" i="1"/>
  <c r="A6" i="1"/>
  <c r="O5" i="1"/>
  <c r="N5" i="1" s="1"/>
  <c r="F5" i="1"/>
  <c r="E5" i="1"/>
  <c r="D5" i="1"/>
  <c r="C5" i="1"/>
  <c r="B5" i="1"/>
  <c r="A5" i="1"/>
  <c r="O4" i="1"/>
  <c r="N4" i="1" s="1"/>
  <c r="F4" i="1"/>
  <c r="E4" i="1"/>
  <c r="G4" i="1" s="1"/>
  <c r="D4" i="1"/>
  <c r="C4" i="1"/>
  <c r="B4" i="1"/>
  <c r="A4" i="1"/>
  <c r="O3" i="1"/>
  <c r="N3" i="1" s="1"/>
  <c r="F3" i="1"/>
  <c r="E3" i="1"/>
  <c r="D3" i="1"/>
  <c r="C3" i="1"/>
  <c r="B3" i="1"/>
  <c r="A3" i="1"/>
  <c r="B36" i="2"/>
  <c r="E2" i="1"/>
  <c r="F2" i="1"/>
  <c r="B34" i="2"/>
  <c r="B33" i="2"/>
  <c r="B32" i="2"/>
  <c r="B27" i="2"/>
  <c r="B26" i="2"/>
  <c r="B25" i="2"/>
  <c r="B24" i="2"/>
  <c r="B16" i="2"/>
  <c r="B19" i="2"/>
  <c r="B18" i="2"/>
  <c r="B17" i="2"/>
  <c r="B20" i="2"/>
  <c r="B11" i="2"/>
  <c r="O2" i="1"/>
  <c r="N2" i="1" s="1"/>
  <c r="G22" i="1" l="1"/>
  <c r="G41" i="1"/>
  <c r="G48" i="1"/>
  <c r="G56" i="1"/>
  <c r="G76" i="1"/>
  <c r="G84" i="1"/>
  <c r="G115" i="1"/>
  <c r="G116" i="1"/>
  <c r="G126" i="1"/>
  <c r="G127" i="1"/>
  <c r="G5" i="1"/>
  <c r="G19" i="1"/>
  <c r="G54" i="1"/>
  <c r="G63" i="1"/>
  <c r="G73" i="1"/>
  <c r="G81" i="1"/>
  <c r="G92" i="1"/>
  <c r="G113" i="1"/>
  <c r="G114" i="1"/>
  <c r="G123" i="1"/>
  <c r="G133" i="1"/>
  <c r="G141" i="1"/>
  <c r="G3" i="1"/>
  <c r="G16" i="1"/>
  <c r="G26" i="1"/>
  <c r="G52" i="1"/>
  <c r="G61" i="1"/>
  <c r="G79" i="1"/>
  <c r="G88" i="1"/>
  <c r="G89" i="1"/>
  <c r="G100" i="1"/>
  <c r="G107" i="1"/>
  <c r="G109" i="1"/>
  <c r="G110" i="1"/>
  <c r="G122" i="1"/>
  <c r="G131" i="1"/>
  <c r="G139" i="1"/>
  <c r="G11" i="1"/>
  <c r="G13" i="1"/>
  <c r="G14" i="1"/>
  <c r="G15" i="1"/>
  <c r="G68" i="1"/>
  <c r="G86" i="1"/>
  <c r="G87" i="1"/>
  <c r="G106" i="1"/>
  <c r="G118" i="1"/>
  <c r="G128" i="1"/>
  <c r="G137" i="1"/>
  <c r="G148" i="1"/>
  <c r="G98" i="1"/>
  <c r="G24" i="1"/>
  <c r="G27" i="1"/>
  <c r="G29" i="1"/>
  <c r="G30" i="1"/>
  <c r="G31" i="1"/>
  <c r="G112" i="1"/>
  <c r="G138" i="1"/>
  <c r="G66" i="1"/>
  <c r="G95" i="1"/>
  <c r="G23" i="1"/>
  <c r="G34" i="1"/>
  <c r="G119" i="1"/>
  <c r="G40" i="1"/>
  <c r="G43" i="1"/>
  <c r="G45" i="1"/>
  <c r="G46" i="1"/>
  <c r="G50" i="1"/>
  <c r="G72" i="1"/>
  <c r="G75" i="1"/>
  <c r="G77" i="1"/>
  <c r="G78" i="1"/>
  <c r="G82" i="1"/>
  <c r="G104" i="1"/>
  <c r="G130" i="1"/>
  <c r="G147" i="1"/>
  <c r="G149" i="1"/>
  <c r="G150" i="1"/>
  <c r="G35" i="1"/>
  <c r="G37" i="1"/>
  <c r="G38" i="1"/>
  <c r="G39" i="1"/>
  <c r="G42" i="1"/>
  <c r="G64" i="1"/>
  <c r="G67" i="1"/>
  <c r="G69" i="1"/>
  <c r="G70" i="1"/>
  <c r="G74" i="1"/>
  <c r="G96" i="1"/>
  <c r="G99" i="1"/>
  <c r="G101" i="1"/>
  <c r="G102" i="1"/>
  <c r="G103" i="1"/>
  <c r="G120" i="1"/>
  <c r="G146" i="1"/>
  <c r="G2" i="1"/>
  <c r="B12" i="2"/>
  <c r="B13" i="2" s="1"/>
  <c r="B8" i="2"/>
  <c r="B28" i="2"/>
  <c r="B29" i="2" s="1"/>
  <c r="B21" i="2"/>
  <c r="D2" i="1"/>
  <c r="C2" i="1"/>
  <c r="A2" i="1"/>
  <c r="B2" i="1"/>
  <c r="D1" i="2"/>
  <c r="B3" i="2" l="1"/>
  <c r="B41" i="2"/>
  <c r="B39" i="2"/>
  <c r="B40" i="2"/>
  <c r="B9" i="2" l="1"/>
  <c r="B37" i="2"/>
  <c r="B4" i="2"/>
  <c r="B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Marianne Lill</author>
  </authors>
  <commentList>
    <comment ref="A4" authorId="0" shapeId="0" xr:uid="{463154E9-F84E-4A7E-B02E-3A30BEC9CD42}">
      <text>
        <r>
          <rPr>
            <sz val="9"/>
            <color indexed="81"/>
            <rFont val="Tahoma"/>
            <family val="2"/>
          </rPr>
          <t xml:space="preserve">Reached bile duct or pancreatic duct as per ProVation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Marianne Lill</author>
  </authors>
  <commentList>
    <comment ref="E1" authorId="0" shapeId="0" xr:uid="{00C0C8DE-FC70-4650-A32D-C3E17C9669C0}">
      <text>
        <r>
          <rPr>
            <sz val="9"/>
            <color indexed="81"/>
            <rFont val="Tahoma"/>
            <family val="2"/>
          </rPr>
          <t xml:space="preserve">
Says YES if ProVation records "cannulate" in the advanced to section</t>
        </r>
      </text>
    </comment>
    <comment ref="F1" authorId="0" shapeId="0" xr:uid="{DCA07C32-2DA3-4F12-B585-1ABE4197D841}">
      <text>
        <r>
          <rPr>
            <sz val="9"/>
            <color indexed="81"/>
            <rFont val="Tahoma"/>
            <family val="2"/>
          </rPr>
          <t xml:space="preserve">
Says YES if ProVation records "inject" in the advanced to section
</t>
        </r>
      </text>
    </comment>
    <comment ref="G1" authorId="0" shapeId="0" xr:uid="{7C0277EB-84F5-47A8-BB2D-4B8A092F799E}">
      <text>
        <r>
          <rPr>
            <sz val="9"/>
            <color indexed="81"/>
            <rFont val="Tahoma"/>
            <family val="2"/>
          </rPr>
          <t xml:space="preserve">This says YES if Provation has recorded bile duct or pancreatic duct cannulation. The assumption is that the ProVation record is for the target duct. </t>
        </r>
      </text>
    </comment>
    <comment ref="H1" authorId="0" shapeId="0" xr:uid="{B3FF9A5F-4369-4890-8B49-833209224894}">
      <text>
        <r>
          <rPr>
            <sz val="9"/>
            <color rgb="FF000000"/>
            <rFont val="Tahoma"/>
            <family val="2"/>
          </rPr>
          <t xml:space="preserve">If there has never been a sphincterotomy choose YES. 
</t>
        </r>
      </text>
    </comment>
    <comment ref="I1" authorId="0" shapeId="0" xr:uid="{66AF69EF-4AE6-45C6-9285-44A48AFFDAB5}">
      <text>
        <r>
          <rPr>
            <sz val="9"/>
            <color indexed="81"/>
            <rFont val="Tahoma"/>
            <family val="2"/>
          </rPr>
          <t>This allows you to record which was your target duct and was it successful as a manual check to ensure the ProVation data is accurate</t>
        </r>
      </text>
    </comment>
    <comment ref="J1" authorId="0" shapeId="0" xr:uid="{D6BBB0C1-AAC6-432A-9560-6BA0B6EA6F84}">
      <text>
        <r>
          <rPr>
            <sz val="9"/>
            <color indexed="81"/>
            <rFont val="Tahoma"/>
            <family val="2"/>
          </rPr>
          <t xml:space="preserve">You can record stent placement if you wish
</t>
        </r>
      </text>
    </comment>
    <comment ref="K1" authorId="0" shapeId="0" xr:uid="{8BF2EBDC-14F7-4194-9E84-650F556C4D47}">
      <text>
        <r>
          <rPr>
            <sz val="9"/>
            <color indexed="81"/>
            <rFont val="Tahoma"/>
            <family val="2"/>
          </rPr>
          <t xml:space="preserve">
Enter stones outcome</t>
        </r>
      </text>
    </comment>
    <comment ref="L1" authorId="0" shapeId="0" xr:uid="{191DAAFD-106A-4F25-AA1A-740F9A8BD288}">
      <text>
        <r>
          <rPr>
            <sz val="9"/>
            <color indexed="81"/>
            <rFont val="Tahoma"/>
            <family val="2"/>
          </rPr>
          <t xml:space="preserve">
If you think other procedures should be on the list let us know</t>
        </r>
      </text>
    </comment>
    <comment ref="M1" authorId="0" shapeId="0" xr:uid="{390960EA-DC22-4644-8E67-802B7CB8BAF2}">
      <text>
        <r>
          <rPr>
            <sz val="9"/>
            <color indexed="81"/>
            <rFont val="Tahoma"/>
            <family val="2"/>
          </rPr>
          <t xml:space="preserve">
Was the procedure acute or elective?</t>
        </r>
      </text>
    </comment>
  </commentList>
</comments>
</file>

<file path=xl/sharedStrings.xml><?xml version="1.0" encoding="utf-8"?>
<sst xmlns="http://schemas.openxmlformats.org/spreadsheetml/2006/main" count="82" uniqueCount="68">
  <si>
    <t>Provider Name</t>
  </si>
  <si>
    <t>NHI</t>
  </si>
  <si>
    <t>Age</t>
  </si>
  <si>
    <t>Exam Date</t>
  </si>
  <si>
    <t>Procedure</t>
  </si>
  <si>
    <t>Advanced To</t>
  </si>
  <si>
    <t>Date</t>
  </si>
  <si>
    <t>YES</t>
  </si>
  <si>
    <t>NO</t>
  </si>
  <si>
    <t>Data Summary</t>
  </si>
  <si>
    <t>Practitioner name</t>
  </si>
  <si>
    <t>Total procedures</t>
  </si>
  <si>
    <t>Gender</t>
  </si>
  <si>
    <t>Female</t>
  </si>
  <si>
    <t>Male</t>
  </si>
  <si>
    <t>Average age</t>
  </si>
  <si>
    <t>Duct cannulation</t>
  </si>
  <si>
    <t>Successful cannulation</t>
  </si>
  <si>
    <t>Stents</t>
  </si>
  <si>
    <t>Successful cannulation (ProVation)</t>
  </si>
  <si>
    <t>Target duct</t>
  </si>
  <si>
    <t>CBD cannulated</t>
  </si>
  <si>
    <t xml:space="preserve">Unsuccessful </t>
  </si>
  <si>
    <t>PD cannulated</t>
  </si>
  <si>
    <t>Stent</t>
  </si>
  <si>
    <t xml:space="preserve">Stone removal </t>
  </si>
  <si>
    <t>Other procecure</t>
  </si>
  <si>
    <t>Stone removal</t>
  </si>
  <si>
    <t>Stones all removed</t>
  </si>
  <si>
    <t>Stones partially removed</t>
  </si>
  <si>
    <t>Stones not removed</t>
  </si>
  <si>
    <t>No stones</t>
  </si>
  <si>
    <t xml:space="preserve">Stent </t>
  </si>
  <si>
    <t>No stent required</t>
  </si>
  <si>
    <t>CBD - plastic stent</t>
  </si>
  <si>
    <t>CBD - metal stent</t>
  </si>
  <si>
    <t>PD - pancreatic stent</t>
  </si>
  <si>
    <t>Dual stents</t>
  </si>
  <si>
    <t>Native ampulla</t>
  </si>
  <si>
    <t>Other procedure</t>
  </si>
  <si>
    <t>Brushings and/or biopsy</t>
  </si>
  <si>
    <t>Balloon sphincteroplasty</t>
  </si>
  <si>
    <t>Needle knife</t>
  </si>
  <si>
    <t>Unadjusted ProVation cannulation rate</t>
  </si>
  <si>
    <t>Native ampulla and success</t>
  </si>
  <si>
    <t xml:space="preserve"> </t>
  </si>
  <si>
    <t>Target duct success</t>
  </si>
  <si>
    <t>Success in native ampulla</t>
  </si>
  <si>
    <t>Native ampulla cannulation rate</t>
  </si>
  <si>
    <t>CBD - plastic</t>
  </si>
  <si>
    <t>CBD - metal</t>
  </si>
  <si>
    <t>PD - pancreatic</t>
  </si>
  <si>
    <t>Total patients with stents</t>
  </si>
  <si>
    <t>Stones</t>
  </si>
  <si>
    <t>No stone</t>
  </si>
  <si>
    <t>Stones completely removed</t>
  </si>
  <si>
    <t xml:space="preserve">% with successful stone removal </t>
  </si>
  <si>
    <t>Total with stones</t>
  </si>
  <si>
    <t>Manual data</t>
  </si>
  <si>
    <t xml:space="preserve">Target duct success </t>
  </si>
  <si>
    <t>Manual cannulation rate</t>
  </si>
  <si>
    <t>Other procedures</t>
  </si>
  <si>
    <t>Duct inject</t>
  </si>
  <si>
    <t>Acute</t>
  </si>
  <si>
    <t>Acute?</t>
  </si>
  <si>
    <t>% acute</t>
  </si>
  <si>
    <t>Target &gt;90%</t>
  </si>
  <si>
    <t>This should be near enough to the ProVation rate, but the manual check should be taken as the most accurate 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</si>
</sst>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FF0000"/>
      <name val="Calibri"/>
      <family val="2"/>
      <scheme val="minor"/>
    </font>
    <font>
      <sz val="12"/>
      <color rgb="FFFF0000"/>
      <name val="Segoe UI"/>
      <family val="2"/>
    </font>
    <font>
      <sz val="9"/>
      <color indexed="81"/>
      <name val="Tahoma"/>
      <family val="2"/>
    </font>
    <font>
      <b/>
      <sz val="11"/>
      <color theme="1"/>
      <name val="Calibri"/>
      <family val="2"/>
      <scheme val="minor"/>
    </font>
    <font>
      <sz val="9"/>
      <color rgb="FF000000"/>
      <name val="Tahoma"/>
      <family val="2"/>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s>
  <borders count="6">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15">
    <xf numFmtId="0" fontId="0" fillId="0" borderId="0" xfId="0"/>
    <xf numFmtId="0" fontId="1" fillId="0" borderId="0" xfId="0" applyFont="1"/>
    <xf numFmtId="0" fontId="2" fillId="0" borderId="0" xfId="0" quotePrefix="1" applyFont="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4" fillId="0" borderId="0" xfId="0" applyFont="1"/>
    <xf numFmtId="22" fontId="0" fillId="0" borderId="0" xfId="0" applyNumberFormat="1"/>
    <xf numFmtId="0" fontId="0" fillId="3" borderId="2" xfId="0" applyFill="1" applyBorder="1"/>
    <xf numFmtId="0" fontId="0" fillId="0" borderId="2" xfId="0" applyBorder="1"/>
    <xf numFmtId="0" fontId="0" fillId="2" borderId="5" xfId="0" applyFill="1" applyBorder="1"/>
    <xf numFmtId="0" fontId="4" fillId="4" borderId="0" xfId="0" applyFont="1" applyFill="1"/>
    <xf numFmtId="0" fontId="0" fillId="4" borderId="0" xfId="0" applyFill="1"/>
    <xf numFmtId="0" fontId="0" fillId="5"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0</xdr:col>
      <xdr:colOff>542925</xdr:colOff>
      <xdr:row>0</xdr:row>
      <xdr:rowOff>38098</xdr:rowOff>
    </xdr:from>
    <xdr:to>
      <xdr:col>13</xdr:col>
      <xdr:colOff>238125</xdr:colOff>
      <xdr:row>62</xdr:row>
      <xdr:rowOff>38100</xdr:rowOff>
    </xdr:to>
    <xdr:sp macro="" textlink="">
      <xdr:nvSpPr>
        <xdr:cNvPr id="2" name="TextBox 1">
          <a:extLst>
            <a:ext uri="{FF2B5EF4-FFF2-40B4-BE49-F238E27FC236}">
              <a16:creationId xmlns:a16="http://schemas.microsoft.com/office/drawing/2014/main" id="{057B47ED-EA53-4206-8149-D5DB171421AB}"/>
            </a:ext>
          </a:extLst>
        </xdr:cNvPr>
        <xdr:cNvSpPr txBox="1"/>
      </xdr:nvSpPr>
      <xdr:spPr>
        <a:xfrm>
          <a:off x="542925" y="38098"/>
          <a:ext cx="7620000" cy="11811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Welcome to the ERCP Analysis</a:t>
          </a:r>
          <a:r>
            <a:rPr lang="en-NZ" sz="1100" baseline="0"/>
            <a:t> Spreadsheet for the NZCCRTGE Experienced Practitioner and International Practitioner Pathways.</a:t>
          </a:r>
        </a:p>
        <a:p>
          <a:endParaRPr lang="en-NZ" sz="1100" baseline="0"/>
        </a:p>
        <a:p>
          <a:r>
            <a:rPr lang="en-NZ" sz="1100" baseline="0"/>
            <a:t>This is intended to help calculate your KPIs for your EPP or IPP application using a combination of your ProVation data and manual audit.  </a:t>
          </a:r>
        </a:p>
        <a:p>
          <a:endParaRPr lang="en-NZ" sz="1100" baseline="0"/>
        </a:p>
        <a:p>
          <a:r>
            <a:rPr lang="en-NZ" sz="1100" b="1" baseline="0"/>
            <a:t>Analysis</a:t>
          </a:r>
          <a:r>
            <a:rPr lang="en-NZ" sz="1100" baseline="0"/>
            <a:t> - this tab gives the final results based off the "Data" tab. I suggest not changing the equations unless you are familiar with excel.</a:t>
          </a:r>
        </a:p>
        <a:p>
          <a:r>
            <a:rPr lang="en-NZ" sz="1100" b="1" baseline="0"/>
            <a:t>Data</a:t>
          </a:r>
          <a:r>
            <a:rPr lang="en-NZ" sz="1100" baseline="0"/>
            <a:t> - this tab is the base data, drawn from the "ProVation" tab and data entry into the green section. You will need to enter your manual check of your cannulation rate and other KPIs using the drop down lists. </a:t>
          </a:r>
        </a:p>
        <a:p>
          <a:r>
            <a:rPr lang="en-NZ" sz="1100" b="1" baseline="0"/>
            <a:t>ProVation</a:t>
          </a:r>
          <a:r>
            <a:rPr lang="en-NZ" sz="1100" baseline="0"/>
            <a:t> - this tab is where you copy your ProVation data from the ProVation CSV file (instructions below).</a:t>
          </a:r>
        </a:p>
        <a:p>
          <a:r>
            <a:rPr lang="en-NZ" sz="1100" b="1" baseline="0"/>
            <a:t>For Dropdowns </a:t>
          </a:r>
          <a:r>
            <a:rPr lang="en-NZ" sz="1100" baseline="0"/>
            <a:t>- leave this one alone. It contains the values in the drop down lists.</a:t>
          </a:r>
        </a:p>
        <a:p>
          <a:endParaRPr lang="en-NZ" sz="1100"/>
        </a:p>
        <a:p>
          <a:r>
            <a:rPr lang="en-NZ" sz="1100"/>
            <a:t>A red tab in the corner</a:t>
          </a:r>
          <a:r>
            <a:rPr lang="en-NZ" sz="1100" baseline="0"/>
            <a:t> of a cell indicates a comment or explanation - hover over the cell to read. If you can't see it try going right to the top of the page.  </a:t>
          </a:r>
          <a:endParaRPr lang="en-NZ" sz="1100"/>
        </a:p>
        <a:p>
          <a:endParaRPr lang="en-NZ" sz="1100"/>
        </a:p>
        <a:p>
          <a:r>
            <a:rPr lang="en-NZ" sz="1100" b="1"/>
            <a:t>Instructions</a:t>
          </a:r>
        </a:p>
        <a:p>
          <a:endParaRPr lang="en-NZ" sz="1100"/>
        </a:p>
        <a:p>
          <a:r>
            <a:rPr lang="en-NZ" sz="1100" b="1"/>
            <a:t>Step 1 </a:t>
          </a:r>
          <a:r>
            <a:rPr lang="en-NZ" sz="1100"/>
            <a:t>- Generate ProVation CSV file</a:t>
          </a:r>
        </a:p>
        <a:p>
          <a:endParaRPr lang="en-NZ" sz="1100"/>
        </a:p>
        <a:p>
          <a:r>
            <a:rPr lang="en-NZ" sz="1100"/>
            <a:t>-</a:t>
          </a:r>
          <a:r>
            <a:rPr lang="en-NZ" sz="1100" baseline="0"/>
            <a:t> Open ProVation and open the "Data Export" screen for GI</a:t>
          </a:r>
        </a:p>
        <a:p>
          <a:r>
            <a:rPr lang="en-NZ" sz="1100" baseline="0"/>
            <a:t>- Select the following data elements </a:t>
          </a:r>
          <a:r>
            <a:rPr lang="en-NZ" sz="1100" b="1" baseline="0"/>
            <a:t>in this order </a:t>
          </a:r>
          <a:r>
            <a:rPr lang="en-NZ" sz="1100" baseline="0"/>
            <a:t>and use the green arrow to create a list</a:t>
          </a:r>
        </a:p>
        <a:p>
          <a:r>
            <a:rPr lang="en-NZ" sz="1100" baseline="0"/>
            <a:t>1) Provider name (in "provider" list)</a:t>
          </a:r>
        </a:p>
        <a:p>
          <a:r>
            <a:rPr lang="en-NZ" sz="1100" baseline="0"/>
            <a:t>2) NHI (in "patient" list)</a:t>
          </a:r>
        </a:p>
        <a:p>
          <a:r>
            <a:rPr lang="en-NZ" sz="1100" baseline="0"/>
            <a:t>3) Age </a:t>
          </a:r>
          <a:r>
            <a:rPr lang="en-NZ" sz="1100" baseline="0">
              <a:solidFill>
                <a:schemeClr val="dk1"/>
              </a:solidFill>
              <a:effectLst/>
              <a:latin typeface="+mn-lt"/>
              <a:ea typeface="+mn-ea"/>
              <a:cs typeface="+mn-cs"/>
            </a:rPr>
            <a:t>(in "patient" list)</a:t>
          </a:r>
        </a:p>
        <a:p>
          <a:r>
            <a:rPr lang="en-NZ" sz="1100" baseline="0">
              <a:solidFill>
                <a:schemeClr val="dk1"/>
              </a:solidFill>
              <a:effectLst/>
              <a:latin typeface="+mn-lt"/>
              <a:ea typeface="+mn-ea"/>
              <a:cs typeface="+mn-cs"/>
            </a:rPr>
            <a:t>4) Gender (in "patient" list)</a:t>
          </a:r>
        </a:p>
        <a:p>
          <a:r>
            <a:rPr lang="en-NZ" sz="1100" baseline="0">
              <a:solidFill>
                <a:schemeClr val="dk1"/>
              </a:solidFill>
              <a:effectLst/>
              <a:latin typeface="+mn-lt"/>
              <a:ea typeface="+mn-ea"/>
              <a:cs typeface="+mn-cs"/>
            </a:rPr>
            <a:t>5) Exam date (in "exam" list)</a:t>
          </a:r>
        </a:p>
        <a:p>
          <a:r>
            <a:rPr lang="en-NZ" sz="1100" baseline="0">
              <a:solidFill>
                <a:schemeClr val="dk1"/>
              </a:solidFill>
              <a:effectLst/>
              <a:latin typeface="+mn-lt"/>
              <a:ea typeface="+mn-ea"/>
              <a:cs typeface="+mn-cs"/>
            </a:rPr>
            <a:t>6) Procedure (in "exam" list)</a:t>
          </a:r>
        </a:p>
        <a:p>
          <a:pPr marL="0" marR="0" lvl="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n-lt"/>
              <a:ea typeface="+mn-ea"/>
              <a:cs typeface="+mn-cs"/>
            </a:rPr>
            <a:t>7) Advanced to (in "instruments" list)</a:t>
          </a:r>
        </a:p>
        <a:p>
          <a:pPr marL="0" marR="0" lvl="0" indent="0" defTabSz="914400" eaLnBrk="1" fontAlgn="auto" latinLnBrk="0" hangingPunct="1">
            <a:lnSpc>
              <a:spcPct val="100000"/>
            </a:lnSpc>
            <a:spcBef>
              <a:spcPts val="0"/>
            </a:spcBef>
            <a:spcAft>
              <a:spcPts val="0"/>
            </a:spcAft>
            <a:buClrTx/>
            <a:buSzTx/>
            <a:buFontTx/>
            <a:buNone/>
            <a:tabLst/>
            <a:defRPr/>
          </a:pPr>
          <a:r>
            <a:rPr lang="en-NZ">
              <a:effectLst/>
            </a:rPr>
            <a:t>-</a:t>
          </a:r>
          <a:r>
            <a:rPr lang="en-NZ" baseline="0">
              <a:effectLst/>
            </a:rPr>
            <a:t> Select Provider name, click on modify filter criteria then select "contains" and type your name. This will filter to only those that contain your name. </a:t>
          </a:r>
          <a:r>
            <a:rPr lang="en-NZ" sz="1100" baseline="0">
              <a:solidFill>
                <a:schemeClr val="dk1"/>
              </a:solidFill>
              <a:effectLst/>
              <a:latin typeface="+mn-lt"/>
              <a:ea typeface="+mn-ea"/>
              <a:cs typeface="+mn-cs"/>
            </a:rPr>
            <a:t>Untick the "case sensitive box". If you have a common name you may need to include your first name to identify you specifically.</a:t>
          </a:r>
          <a:endParaRPr lang="en-NZ" baseline="0">
            <a:effectLst/>
          </a:endParaRPr>
        </a:p>
        <a:p>
          <a:r>
            <a:rPr lang="en-NZ" baseline="0">
              <a:effectLst/>
            </a:rPr>
            <a:t>- Select Procedure, click on modify filter criteria then select "contains" and type "ERCP". This will filter to only include ERCP. Untick the "case sensitive" box. Alternatively you can click on the three dots and select ERCP from the list. </a:t>
          </a:r>
        </a:p>
        <a:p>
          <a:r>
            <a:rPr lang="en-NZ" baseline="0">
              <a:effectLst/>
            </a:rPr>
            <a:t>- set the dates for reporting period to the time period you want. I suggest chosing a time period that includes at least your most recent 100 procedures</a:t>
          </a:r>
        </a:p>
        <a:p>
          <a:r>
            <a:rPr lang="en-NZ" baseline="0">
              <a:effectLst/>
            </a:rPr>
            <a:t>- Click on view results </a:t>
          </a:r>
        </a:p>
        <a:p>
          <a:r>
            <a:rPr lang="en-NZ" baseline="0">
              <a:effectLst/>
            </a:rPr>
            <a:t>- Click on export results and save as CSV file</a:t>
          </a:r>
        </a:p>
        <a:p>
          <a:endParaRPr lang="en-NZ" baseline="0">
            <a:effectLst/>
          </a:endParaRPr>
        </a:p>
        <a:p>
          <a:r>
            <a:rPr lang="en-NZ" baseline="0">
              <a:effectLst/>
            </a:rPr>
            <a:t>You may chose to save your search and run it again in future with different dates. </a:t>
          </a:r>
        </a:p>
        <a:p>
          <a:endParaRPr lang="en-NZ" baseline="0">
            <a:effectLst/>
          </a:endParaRPr>
        </a:p>
        <a:p>
          <a:r>
            <a:rPr lang="en-NZ" baseline="0">
              <a:effectLst/>
            </a:rPr>
            <a:t>If you have worked on multiple sites then separate CSV files can be generated and the data combined into a list. Other reporting systems may be able to generate data for the required fields and should work as long as the headers are the same. </a:t>
          </a:r>
          <a:endParaRPr lang="en-NZ">
            <a:effectLst/>
          </a:endParaRPr>
        </a:p>
        <a:p>
          <a:endParaRPr lang="en-NZ" sz="1100"/>
        </a:p>
        <a:p>
          <a:pPr marL="0" marR="0" lvl="0" indent="0" defTabSz="914400" eaLnBrk="1" fontAlgn="auto" latinLnBrk="0" hangingPunct="1">
            <a:lnSpc>
              <a:spcPct val="100000"/>
            </a:lnSpc>
            <a:spcBef>
              <a:spcPts val="0"/>
            </a:spcBef>
            <a:spcAft>
              <a:spcPts val="0"/>
            </a:spcAft>
            <a:buClrTx/>
            <a:buSzTx/>
            <a:buFontTx/>
            <a:buNone/>
            <a:tabLst/>
            <a:defRPr/>
          </a:pPr>
          <a:r>
            <a:rPr lang="en-NZ" sz="1100" b="1"/>
            <a:t>Step 2 </a:t>
          </a:r>
          <a:r>
            <a:rPr lang="en-NZ" sz="1100"/>
            <a:t>- Check your data in the CSV file to remove duplicates. </a:t>
          </a:r>
          <a:r>
            <a:rPr lang="en-NZ" sz="1100" baseline="0">
              <a:solidFill>
                <a:schemeClr val="dk1"/>
              </a:solidFill>
              <a:effectLst/>
              <a:latin typeface="+mn-lt"/>
              <a:ea typeface="+mn-ea"/>
              <a:cs typeface="+mn-cs"/>
            </a:rPr>
            <a:t>Often a duplicate will show with a blank space in the "advanced to" column. This is because the procedure was loaded to ProVation then did not occur on that day. Delete these, leaving the procedures that have an "advanced to" recorded. The equation uses "cannulate" or "inject contrast" as the measure of success. </a:t>
          </a:r>
          <a:r>
            <a:rPr lang="en-NZ" sz="1100">
              <a:solidFill>
                <a:schemeClr val="dk1"/>
              </a:solidFill>
              <a:effectLst/>
              <a:latin typeface="+mn-lt"/>
              <a:ea typeface="+mn-ea"/>
              <a:cs typeface="+mn-cs"/>
            </a:rPr>
            <a:t> </a:t>
          </a:r>
          <a:endParaRPr lang="en-NZ">
            <a:effectLst/>
          </a:endParaRPr>
        </a:p>
        <a:p>
          <a:r>
            <a:rPr lang="en-NZ" sz="1100" baseline="0">
              <a:solidFill>
                <a:schemeClr val="dk1"/>
              </a:solidFill>
              <a:effectLst/>
              <a:latin typeface="+mn-lt"/>
              <a:ea typeface="+mn-ea"/>
              <a:cs typeface="+mn-cs"/>
            </a:rPr>
            <a:t> If you have not recorded the "advanced to" field as your routine practice, you can still use the manual audit based on the NHIs retrieved.</a:t>
          </a:r>
        </a:p>
        <a:p>
          <a:endParaRPr lang="en-NZ" sz="1100" baseline="0"/>
        </a:p>
        <a:p>
          <a:r>
            <a:rPr lang="en-NZ" sz="1100" b="1"/>
            <a:t>Step 3</a:t>
          </a:r>
          <a:r>
            <a:rPr lang="en-NZ" sz="1100" b="1" baseline="0"/>
            <a:t> </a:t>
          </a:r>
          <a:r>
            <a:rPr lang="en-NZ" sz="1100" baseline="0"/>
            <a:t>- </a:t>
          </a:r>
          <a:r>
            <a:rPr lang="en-NZ" sz="1100">
              <a:solidFill>
                <a:schemeClr val="dk1"/>
              </a:solidFill>
              <a:effectLst/>
              <a:latin typeface="+mn-lt"/>
              <a:ea typeface="+mn-ea"/>
              <a:cs typeface="+mn-cs"/>
            </a:rPr>
            <a:t>Copy the seven columns</a:t>
          </a:r>
          <a:r>
            <a:rPr lang="en-NZ" sz="1100" baseline="0">
              <a:solidFill>
                <a:schemeClr val="dk1"/>
              </a:solidFill>
              <a:effectLst/>
              <a:latin typeface="+mn-lt"/>
              <a:ea typeface="+mn-ea"/>
              <a:cs typeface="+mn-cs"/>
            </a:rPr>
            <a:t> from the CSV file into the ProVation tab on this spreadsheet. Ensure that the columns are in the correct order (</a:t>
          </a:r>
          <a:r>
            <a:rPr lang="en-NZ" sz="1100" b="0" i="0">
              <a:solidFill>
                <a:schemeClr val="dk1"/>
              </a:solidFill>
              <a:effectLst/>
              <a:latin typeface="+mn-lt"/>
              <a:ea typeface="+mn-ea"/>
              <a:cs typeface="+mn-cs"/>
            </a:rPr>
            <a:t>Provider</a:t>
          </a:r>
          <a:r>
            <a:rPr lang="en-NZ" sz="1100" b="0" i="0" baseline="0">
              <a:solidFill>
                <a:schemeClr val="dk1"/>
              </a:solidFill>
              <a:effectLst/>
              <a:latin typeface="+mn-lt"/>
              <a:ea typeface="+mn-ea"/>
              <a:cs typeface="+mn-cs"/>
            </a:rPr>
            <a:t> n</a:t>
          </a:r>
          <a:r>
            <a:rPr lang="en-NZ" sz="1100" b="0" i="0">
              <a:solidFill>
                <a:schemeClr val="dk1"/>
              </a:solidFill>
              <a:effectLst/>
              <a:latin typeface="+mn-lt"/>
              <a:ea typeface="+mn-ea"/>
              <a:cs typeface="+mn-cs"/>
            </a:rPr>
            <a:t>ame,</a:t>
          </a:r>
          <a:r>
            <a:rPr lang="en-NZ" sz="1100">
              <a:solidFill>
                <a:schemeClr val="dk1"/>
              </a:solidFill>
              <a:effectLst/>
              <a:latin typeface="+mn-lt"/>
              <a:ea typeface="+mn-ea"/>
              <a:cs typeface="+mn-cs"/>
            </a:rPr>
            <a:t> </a:t>
          </a:r>
          <a:r>
            <a:rPr lang="en-NZ" sz="1100" b="0" i="0">
              <a:solidFill>
                <a:schemeClr val="dk1"/>
              </a:solidFill>
              <a:effectLst/>
              <a:latin typeface="+mn-lt"/>
              <a:ea typeface="+mn-ea"/>
              <a:cs typeface="+mn-cs"/>
            </a:rPr>
            <a:t>NHI,</a:t>
          </a:r>
          <a:r>
            <a:rPr lang="en-NZ" sz="1100">
              <a:solidFill>
                <a:schemeClr val="dk1"/>
              </a:solidFill>
              <a:effectLst/>
              <a:latin typeface="+mn-lt"/>
              <a:ea typeface="+mn-ea"/>
              <a:cs typeface="+mn-cs"/>
            </a:rPr>
            <a:t> </a:t>
          </a:r>
          <a:r>
            <a:rPr lang="en-NZ" sz="1100" b="0" i="0">
              <a:solidFill>
                <a:schemeClr val="dk1"/>
              </a:solidFill>
              <a:effectLst/>
              <a:latin typeface="+mn-lt"/>
              <a:ea typeface="+mn-ea"/>
              <a:cs typeface="+mn-cs"/>
            </a:rPr>
            <a:t>Age, Gender,</a:t>
          </a:r>
          <a:r>
            <a:rPr lang="en-NZ" sz="1100">
              <a:solidFill>
                <a:schemeClr val="dk1"/>
              </a:solidFill>
              <a:effectLst/>
              <a:latin typeface="+mn-lt"/>
              <a:ea typeface="+mn-ea"/>
              <a:cs typeface="+mn-cs"/>
            </a:rPr>
            <a:t> </a:t>
          </a:r>
          <a:r>
            <a:rPr lang="en-NZ" sz="1100" b="0" i="0">
              <a:solidFill>
                <a:schemeClr val="dk1"/>
              </a:solidFill>
              <a:effectLst/>
              <a:latin typeface="+mn-lt"/>
              <a:ea typeface="+mn-ea"/>
              <a:cs typeface="+mn-cs"/>
            </a:rPr>
            <a:t>Exam Date,</a:t>
          </a:r>
          <a:r>
            <a:rPr lang="en-NZ" sz="1100">
              <a:solidFill>
                <a:schemeClr val="dk1"/>
              </a:solidFill>
              <a:effectLst/>
              <a:latin typeface="+mn-lt"/>
              <a:ea typeface="+mn-ea"/>
              <a:cs typeface="+mn-cs"/>
            </a:rPr>
            <a:t> </a:t>
          </a:r>
          <a:r>
            <a:rPr lang="en-NZ" sz="1100" b="0" i="0">
              <a:solidFill>
                <a:schemeClr val="dk1"/>
              </a:solidFill>
              <a:effectLst/>
              <a:latin typeface="+mn-lt"/>
              <a:ea typeface="+mn-ea"/>
              <a:cs typeface="+mn-cs"/>
            </a:rPr>
            <a:t>Procedure,</a:t>
          </a:r>
          <a:r>
            <a:rPr lang="en-NZ" sz="1100">
              <a:solidFill>
                <a:schemeClr val="dk1"/>
              </a:solidFill>
              <a:effectLst/>
              <a:latin typeface="+mn-lt"/>
              <a:ea typeface="+mn-ea"/>
              <a:cs typeface="+mn-cs"/>
            </a:rPr>
            <a:t> </a:t>
          </a:r>
          <a:r>
            <a:rPr lang="en-NZ" sz="1100" b="0" i="0">
              <a:solidFill>
                <a:schemeClr val="dk1"/>
              </a:solidFill>
              <a:effectLst/>
              <a:latin typeface="+mn-lt"/>
              <a:ea typeface="+mn-ea"/>
              <a:cs typeface="+mn-cs"/>
            </a:rPr>
            <a:t>Advanced To)</a:t>
          </a:r>
          <a:r>
            <a:rPr lang="en-NZ" sz="1100">
              <a:solidFill>
                <a:schemeClr val="dk1"/>
              </a:solidFill>
              <a:effectLst/>
              <a:latin typeface="+mn-lt"/>
              <a:ea typeface="+mn-ea"/>
              <a:cs typeface="+mn-cs"/>
            </a:rPr>
            <a:t> </a:t>
          </a:r>
          <a:r>
            <a:rPr lang="en-NZ" sz="1100" baseline="0">
              <a:solidFill>
                <a:schemeClr val="dk1"/>
              </a:solidFill>
              <a:effectLst/>
              <a:latin typeface="+mn-lt"/>
              <a:ea typeface="+mn-ea"/>
              <a:cs typeface="+mn-cs"/>
            </a:rPr>
            <a:t>and the header remains in place. </a:t>
          </a:r>
          <a:endParaRPr lang="en-NZ">
            <a:effectLst/>
          </a:endParaRPr>
        </a:p>
        <a:p>
          <a:r>
            <a:rPr lang="en-NZ" sz="1100" baseline="0">
              <a:solidFill>
                <a:schemeClr val="dk1"/>
              </a:solidFill>
              <a:effectLst/>
              <a:latin typeface="+mn-lt"/>
              <a:ea typeface="+mn-ea"/>
              <a:cs typeface="+mn-cs"/>
            </a:rPr>
            <a:t>Delete any unfilled rows from the bottom (200 rows are available as default - these can be copied and pasted to add more, or deleted for less. Any unfilled rows will distrupt the calculations). </a:t>
          </a:r>
        </a:p>
        <a:p>
          <a:endParaRPr lang="en-NZ">
            <a:effectLst/>
          </a:endParaRPr>
        </a:p>
        <a:p>
          <a:r>
            <a:rPr lang="en-NZ" sz="1100" b="1" baseline="0">
              <a:solidFill>
                <a:schemeClr val="dk1"/>
              </a:solidFill>
              <a:effectLst/>
              <a:latin typeface="+mn-lt"/>
              <a:ea typeface="+mn-ea"/>
              <a:cs typeface="+mn-cs"/>
            </a:rPr>
            <a:t>Do not change the ProVation data</a:t>
          </a:r>
          <a:r>
            <a:rPr lang="en-NZ" sz="1100" baseline="0">
              <a:solidFill>
                <a:schemeClr val="dk1"/>
              </a:solidFill>
              <a:effectLst/>
              <a:latin typeface="+mn-lt"/>
              <a:ea typeface="+mn-ea"/>
              <a:cs typeface="+mn-cs"/>
            </a:rPr>
            <a:t> after you have pasted your CSV file in. </a:t>
          </a:r>
          <a:endParaRPr lang="en-NZ">
            <a:effectLst/>
          </a:endParaRPr>
        </a:p>
        <a:p>
          <a:endParaRPr lang="en-NZ" sz="1100" baseline="0"/>
        </a:p>
        <a:p>
          <a:r>
            <a:rPr lang="en-NZ" sz="1100" b="1" baseline="0"/>
            <a:t>Step 4 </a:t>
          </a:r>
          <a:r>
            <a:rPr lang="en-NZ" sz="1100" baseline="0"/>
            <a:t>- Check and manually enter your cannulation rate and other KPI data using the drop-down lists into the green sections of the "Data" tab. Do not change any other equations on this tab. This can be entered by someone else if you wish, yes it will require a manual audit.</a:t>
          </a:r>
        </a:p>
        <a:p>
          <a:endParaRPr lang="en-NZ" sz="1100" baseline="0"/>
        </a:p>
        <a:p>
          <a:pPr marL="0" marR="0" lvl="0" indent="0" defTabSz="914400" eaLnBrk="1" fontAlgn="auto" latinLnBrk="0" hangingPunct="1">
            <a:lnSpc>
              <a:spcPct val="100000"/>
            </a:lnSpc>
            <a:spcBef>
              <a:spcPts val="0"/>
            </a:spcBef>
            <a:spcAft>
              <a:spcPts val="0"/>
            </a:spcAft>
            <a:buClrTx/>
            <a:buSzTx/>
            <a:buFontTx/>
            <a:buNone/>
            <a:tabLst/>
            <a:defRPr/>
          </a:pPr>
          <a:r>
            <a:rPr lang="en-NZ" sz="1100" b="1" baseline="0"/>
            <a:t>Step 5 </a:t>
          </a:r>
          <a:r>
            <a:rPr lang="en-NZ" sz="1100" baseline="0"/>
            <a:t>- Data should automatically generate cannulation rate, and other stats in the "Analysis" tab. These numbers can be transcribed to your EPP or IPP application. Before sending the spreadsheet save a copy for your records and </a:t>
          </a:r>
          <a:r>
            <a:rPr lang="en-NZ" sz="1100" b="1" baseline="0"/>
            <a:t>delete the "NHI" column from the "ProVation" tab in order to remove identifying patient information before sending the spreadsheet </a:t>
          </a:r>
          <a:r>
            <a:rPr lang="en-NZ" sz="1100" baseline="0"/>
            <a:t>with your application. </a:t>
          </a:r>
          <a:r>
            <a:rPr lang="en-NZ" sz="1100" baseline="0">
              <a:solidFill>
                <a:schemeClr val="dk1"/>
              </a:solidFill>
              <a:effectLst/>
              <a:latin typeface="+mn-lt"/>
              <a:ea typeface="+mn-ea"/>
              <a:cs typeface="+mn-cs"/>
            </a:rPr>
            <a:t>The NHIs can be rematched from ProVation if required for audit. </a:t>
          </a:r>
          <a:endParaRPr lang="en-NZ">
            <a:effectLst/>
          </a:endParaRPr>
        </a:p>
        <a:p>
          <a:endParaRPr lang="en-NZ" sz="1100"/>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n-lt"/>
              <a:ea typeface="+mn-ea"/>
              <a:cs typeface="+mn-cs"/>
            </a:rPr>
            <a:t>If you have any difficulty please contact the committee via conjoint@nzsg.org.nz</a:t>
          </a:r>
          <a:endParaRPr lang="en-NZ">
            <a:effectLst/>
          </a:endParaRPr>
        </a:p>
        <a:p>
          <a:endParaRPr lang="en-NZ"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42A04-A4B1-436C-B0D0-6060E718E455}">
  <dimension ref="A1"/>
  <sheetViews>
    <sheetView tabSelected="1" topLeftCell="A16" workbookViewId="0">
      <selection activeCell="Q14" sqref="Q14"/>
    </sheetView>
  </sheetViews>
  <sheetFormatPr defaultRowHeight="15" x14ac:dyDescent="0.25"/>
  <sheetData/>
  <sheetProtection algorithmName="SHA-512" hashValue="6UkWEHQeqwj8wF6Bcs9j7zv21iBiJIFIunOQOVsGtTOimr3Se4AnE0t9QFJHFqUirSDAK1w8dN4gtJBChq17hg==" saltValue="L7ZtHBGBt2ZgKlLxzKEXmg=="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9318E-C9C1-4B16-91AC-6CBD2D715224}">
  <dimension ref="A1:F41"/>
  <sheetViews>
    <sheetView workbookViewId="0">
      <selection activeCell="D20" sqref="D20"/>
    </sheetView>
  </sheetViews>
  <sheetFormatPr defaultRowHeight="15" x14ac:dyDescent="0.25"/>
  <cols>
    <col min="1" max="1" width="35.140625" customWidth="1"/>
  </cols>
  <sheetData>
    <row r="1" spans="1:6" x14ac:dyDescent="0.25">
      <c r="A1" s="12" t="s">
        <v>9</v>
      </c>
      <c r="B1" s="12" t="s">
        <v>10</v>
      </c>
      <c r="C1" s="13"/>
      <c r="D1" s="13">
        <f>ProVation!A2</f>
        <v>0</v>
      </c>
      <c r="E1" s="13"/>
    </row>
    <row r="3" spans="1:6" x14ac:dyDescent="0.25">
      <c r="A3" s="7" t="s">
        <v>11</v>
      </c>
      <c r="B3">
        <f>COUNT(Data!C:C)</f>
        <v>149</v>
      </c>
    </row>
    <row r="4" spans="1:6" x14ac:dyDescent="0.25">
      <c r="A4" t="s">
        <v>19</v>
      </c>
      <c r="B4">
        <f>COUNTIF(Data!G:G, "yes")</f>
        <v>0</v>
      </c>
    </row>
    <row r="5" spans="1:6" x14ac:dyDescent="0.25">
      <c r="A5" s="14" t="s">
        <v>43</v>
      </c>
      <c r="B5" s="14">
        <f>(B4/B3)*100</f>
        <v>0</v>
      </c>
      <c r="C5" s="14"/>
      <c r="D5" s="14" t="s">
        <v>66</v>
      </c>
      <c r="E5" s="14"/>
    </row>
    <row r="7" spans="1:6" x14ac:dyDescent="0.25">
      <c r="A7" s="7" t="s">
        <v>58</v>
      </c>
    </row>
    <row r="8" spans="1:6" x14ac:dyDescent="0.25">
      <c r="A8" t="s">
        <v>59</v>
      </c>
      <c r="B8">
        <f>COUNTIF(Data!O:O, "yes")</f>
        <v>0</v>
      </c>
    </row>
    <row r="9" spans="1:6" x14ac:dyDescent="0.25">
      <c r="A9" s="14" t="s">
        <v>60</v>
      </c>
      <c r="B9" s="14">
        <f>B8/B3</f>
        <v>0</v>
      </c>
      <c r="C9" s="14"/>
      <c r="D9" s="14" t="s">
        <v>66</v>
      </c>
      <c r="E9" s="14"/>
      <c r="F9" t="s">
        <v>67</v>
      </c>
    </row>
    <row r="11" spans="1:6" x14ac:dyDescent="0.25">
      <c r="A11" t="s">
        <v>38</v>
      </c>
      <c r="B11">
        <f>COUNTIF(Data!H2:H272,"yes")</f>
        <v>0</v>
      </c>
    </row>
    <row r="12" spans="1:6" x14ac:dyDescent="0.25">
      <c r="A12" t="s">
        <v>47</v>
      </c>
      <c r="B12">
        <f>COUNTIF(Data!N2:N272,"yes")</f>
        <v>0</v>
      </c>
    </row>
    <row r="13" spans="1:6" x14ac:dyDescent="0.25">
      <c r="A13" t="s">
        <v>48</v>
      </c>
      <c r="B13" t="e">
        <f>B12/B11</f>
        <v>#DIV/0!</v>
      </c>
    </row>
    <row r="15" spans="1:6" x14ac:dyDescent="0.25">
      <c r="A15" s="7" t="s">
        <v>18</v>
      </c>
    </row>
    <row r="16" spans="1:6" x14ac:dyDescent="0.25">
      <c r="A16" t="s">
        <v>33</v>
      </c>
      <c r="B16">
        <f>COUNTIF(Data!J:J, "no stent required")</f>
        <v>0</v>
      </c>
    </row>
    <row r="17" spans="1:2" x14ac:dyDescent="0.25">
      <c r="A17" t="s">
        <v>49</v>
      </c>
      <c r="B17">
        <f>COUNTIF(Data!J:J, "CBD - plastic stent")</f>
        <v>0</v>
      </c>
    </row>
    <row r="18" spans="1:2" x14ac:dyDescent="0.25">
      <c r="A18" t="s">
        <v>50</v>
      </c>
      <c r="B18">
        <f>COUNTIF(Data!J:J, "CBD - metal stent")</f>
        <v>0</v>
      </c>
    </row>
    <row r="19" spans="1:2" x14ac:dyDescent="0.25">
      <c r="A19" t="s">
        <v>51</v>
      </c>
      <c r="B19">
        <f>COUNTIF(Data!J:J, "PD - pancreatic stent")</f>
        <v>0</v>
      </c>
    </row>
    <row r="20" spans="1:2" x14ac:dyDescent="0.25">
      <c r="A20" t="s">
        <v>37</v>
      </c>
      <c r="B20">
        <f>COUNTIF(Data!J:J, "dual stents")</f>
        <v>0</v>
      </c>
    </row>
    <row r="21" spans="1:2" x14ac:dyDescent="0.25">
      <c r="A21" t="s">
        <v>52</v>
      </c>
      <c r="B21">
        <f>SUM(B17:B20)</f>
        <v>0</v>
      </c>
    </row>
    <row r="22" spans="1:2" x14ac:dyDescent="0.25">
      <c r="A22" t="s">
        <v>45</v>
      </c>
    </row>
    <row r="23" spans="1:2" x14ac:dyDescent="0.25">
      <c r="A23" s="7" t="s">
        <v>53</v>
      </c>
    </row>
    <row r="24" spans="1:2" x14ac:dyDescent="0.25">
      <c r="A24" t="s">
        <v>54</v>
      </c>
      <c r="B24">
        <f>COUNTIF(Data!K:K, "no stones")</f>
        <v>0</v>
      </c>
    </row>
    <row r="25" spans="1:2" x14ac:dyDescent="0.25">
      <c r="A25" t="s">
        <v>55</v>
      </c>
      <c r="B25">
        <f>COUNTIF(Data!K:K, "Stones all removed")</f>
        <v>0</v>
      </c>
    </row>
    <row r="26" spans="1:2" x14ac:dyDescent="0.25">
      <c r="A26" t="s">
        <v>29</v>
      </c>
      <c r="B26">
        <f>COUNTIF(Data!K:K, "Stones partially removed")</f>
        <v>0</v>
      </c>
    </row>
    <row r="27" spans="1:2" x14ac:dyDescent="0.25">
      <c r="A27" t="s">
        <v>30</v>
      </c>
      <c r="B27">
        <f>COUNTIF(Data!K:K, "Stones not removed")</f>
        <v>0</v>
      </c>
    </row>
    <row r="28" spans="1:2" x14ac:dyDescent="0.25">
      <c r="A28" t="s">
        <v>57</v>
      </c>
      <c r="B28">
        <f>SUM(B25:B27)</f>
        <v>0</v>
      </c>
    </row>
    <row r="29" spans="1:2" x14ac:dyDescent="0.25">
      <c r="A29" t="s">
        <v>56</v>
      </c>
      <c r="B29" t="e">
        <f>B25/B28</f>
        <v>#DIV/0!</v>
      </c>
    </row>
    <row r="31" spans="1:2" x14ac:dyDescent="0.25">
      <c r="A31" s="7" t="s">
        <v>61</v>
      </c>
    </row>
    <row r="32" spans="1:2" x14ac:dyDescent="0.25">
      <c r="A32" t="s">
        <v>40</v>
      </c>
      <c r="B32">
        <f>COUNTIF(Data!L:L, "Brushings and/or biopsy")</f>
        <v>0</v>
      </c>
    </row>
    <row r="33" spans="1:2" x14ac:dyDescent="0.25">
      <c r="A33" t="s">
        <v>41</v>
      </c>
      <c r="B33">
        <f>COUNTIF(Data!L:L, "Balloon sphincteroplasty")</f>
        <v>0</v>
      </c>
    </row>
    <row r="34" spans="1:2" x14ac:dyDescent="0.25">
      <c r="A34" t="s">
        <v>42</v>
      </c>
      <c r="B34">
        <f>COUNTIF(Data!L:L, "Needle knife")</f>
        <v>0</v>
      </c>
    </row>
    <row r="36" spans="1:2" x14ac:dyDescent="0.25">
      <c r="A36" s="7" t="s">
        <v>63</v>
      </c>
      <c r="B36">
        <f>COUNTIF(Data!M:M, "acute")</f>
        <v>0</v>
      </c>
    </row>
    <row r="37" spans="1:2" x14ac:dyDescent="0.25">
      <c r="A37" t="s">
        <v>65</v>
      </c>
      <c r="B37">
        <f>B36/B3</f>
        <v>0</v>
      </c>
    </row>
    <row r="39" spans="1:2" x14ac:dyDescent="0.25">
      <c r="A39" t="s">
        <v>14</v>
      </c>
      <c r="B39">
        <f>COUNTIF(Data!D:D, "male")</f>
        <v>0</v>
      </c>
    </row>
    <row r="40" spans="1:2" x14ac:dyDescent="0.25">
      <c r="A40" t="s">
        <v>13</v>
      </c>
      <c r="B40">
        <f>COUNTIF(Data!D:D, "female")</f>
        <v>0</v>
      </c>
    </row>
    <row r="41" spans="1:2" x14ac:dyDescent="0.25">
      <c r="A41" t="s">
        <v>15</v>
      </c>
      <c r="B41">
        <f>AVERAGE(Data!C:C)</f>
        <v>0</v>
      </c>
    </row>
  </sheetData>
  <sheetProtection algorithmName="SHA-512" hashValue="9awcKHBEnui1bsta3/+5VF+ZOeGZg6Ho1pcu9b9X1APPYCVQH7tcs+aqq1SCzvMe5cD7usWlAHUElWfRLxpwIQ==" saltValue="pkJWcZAOf78IYQzofUK64A==" spinCount="100000" sheet="1" objects="1" scenarios="1"/>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F5FBA-C7D9-4E1C-8A91-22DA15A54DCD}">
  <dimension ref="A1:O275"/>
  <sheetViews>
    <sheetView workbookViewId="0">
      <pane ySplit="1" topLeftCell="A2" activePane="bottomLeft" state="frozen"/>
      <selection pane="bottomLeft" activeCell="D287" sqref="D287"/>
    </sheetView>
  </sheetViews>
  <sheetFormatPr defaultColWidth="8.85546875" defaultRowHeight="15" x14ac:dyDescent="0.25"/>
  <cols>
    <col min="1" max="1" width="11.42578125" customWidth="1"/>
    <col min="2" max="2" width="12.85546875" customWidth="1"/>
    <col min="3" max="3" width="6" customWidth="1"/>
    <col min="4" max="4" width="10.7109375" customWidth="1"/>
    <col min="5" max="6" width="8.140625" customWidth="1"/>
    <col min="7" max="7" width="9.42578125" style="1" customWidth="1"/>
    <col min="8" max="8" width="14.7109375" style="4" customWidth="1"/>
    <col min="9" max="9" width="16" style="6" customWidth="1"/>
    <col min="10" max="10" width="15.5703125" style="6" customWidth="1"/>
    <col min="11" max="11" width="23.28515625" style="4" customWidth="1"/>
    <col min="12" max="12" width="16.140625" style="4" customWidth="1"/>
    <col min="13" max="13" width="8" style="4" customWidth="1"/>
    <col min="14" max="14" width="5.85546875" style="10" customWidth="1"/>
    <col min="15" max="15" width="5.7109375" customWidth="1"/>
  </cols>
  <sheetData>
    <row r="1" spans="1:15" ht="24" customHeight="1" x14ac:dyDescent="0.25">
      <c r="A1" t="s">
        <v>1</v>
      </c>
      <c r="B1" t="s">
        <v>6</v>
      </c>
      <c r="C1" t="s">
        <v>2</v>
      </c>
      <c r="D1" t="s">
        <v>12</v>
      </c>
      <c r="E1" t="s">
        <v>16</v>
      </c>
      <c r="F1" t="s">
        <v>62</v>
      </c>
      <c r="G1" s="1" t="s">
        <v>17</v>
      </c>
      <c r="H1" s="3" t="s">
        <v>38</v>
      </c>
      <c r="I1" s="5" t="s">
        <v>20</v>
      </c>
      <c r="J1" s="5" t="s">
        <v>24</v>
      </c>
      <c r="K1" s="3" t="s">
        <v>25</v>
      </c>
      <c r="L1" s="3" t="s">
        <v>26</v>
      </c>
      <c r="M1" s="3" t="s">
        <v>64</v>
      </c>
      <c r="N1" s="9" t="s">
        <v>44</v>
      </c>
      <c r="O1" s="11" t="s">
        <v>46</v>
      </c>
    </row>
    <row r="2" spans="1:15" ht="17.25" x14ac:dyDescent="0.3">
      <c r="A2">
        <f>ProVation!B2</f>
        <v>0</v>
      </c>
      <c r="B2" t="str">
        <f>LEFT(ProVation!E2, 10)</f>
        <v/>
      </c>
      <c r="C2">
        <f>ProVation!C2</f>
        <v>0</v>
      </c>
      <c r="D2">
        <f>ProVation!D2</f>
        <v>0</v>
      </c>
      <c r="E2" t="str">
        <f>IF(ISNUMBER(SEARCH("cannulate",ProVation!G2)),"YES", "NO")</f>
        <v>NO</v>
      </c>
      <c r="F2" t="str">
        <f>IF(ISNUMBER(SEARCH("inject",ProVation!G2)),"YES", "NO")</f>
        <v>NO</v>
      </c>
      <c r="G2" s="2" t="str">
        <f>IF((OR(E2="Yes", F2="yes")), "YES", "NO")</f>
        <v>NO</v>
      </c>
      <c r="N2" s="10" t="str">
        <f>IF(AND(O2="yes",H2="yes"),"YES", "NO")</f>
        <v>NO</v>
      </c>
      <c r="O2" t="str">
        <f>IF(OR(I2="CBD cannulated", I2="PD cannulated"), "YES", "NO")</f>
        <v>NO</v>
      </c>
    </row>
    <row r="3" spans="1:15" ht="17.25" x14ac:dyDescent="0.3">
      <c r="A3">
        <f>ProVation!B3</f>
        <v>0</v>
      </c>
      <c r="B3" t="str">
        <f>LEFT(ProVation!E3, 10)</f>
        <v/>
      </c>
      <c r="C3">
        <f>ProVation!C3</f>
        <v>0</v>
      </c>
      <c r="D3">
        <f>ProVation!D3</f>
        <v>0</v>
      </c>
      <c r="E3" t="str">
        <f>IF(ISNUMBER(SEARCH("cannulate",ProVation!G3)),"YES", "NO")</f>
        <v>NO</v>
      </c>
      <c r="F3" t="str">
        <f>IF(ISNUMBER(SEARCH("inject",ProVation!G3)),"YES", "NO")</f>
        <v>NO</v>
      </c>
      <c r="G3" s="2" t="str">
        <f t="shared" ref="G3:G66" si="0">IF((OR(E3="Yes", F3="yes")), "YES", "NO")</f>
        <v>NO</v>
      </c>
      <c r="N3" s="10" t="str">
        <f t="shared" ref="N3:N66" si="1">IF(AND(O3="yes",H3="yes"),"YES", "NO")</f>
        <v>NO</v>
      </c>
      <c r="O3" t="str">
        <f t="shared" ref="O3:O66" si="2">IF(OR(I3="CBD cannulated", I3="PD cannulated"), "YES", "NO")</f>
        <v>NO</v>
      </c>
    </row>
    <row r="4" spans="1:15" ht="17.25" x14ac:dyDescent="0.3">
      <c r="A4">
        <f>ProVation!B4</f>
        <v>0</v>
      </c>
      <c r="B4" t="str">
        <f>LEFT(ProVation!E4, 10)</f>
        <v/>
      </c>
      <c r="C4">
        <f>ProVation!C4</f>
        <v>0</v>
      </c>
      <c r="D4">
        <f>ProVation!D4</f>
        <v>0</v>
      </c>
      <c r="E4" t="str">
        <f>IF(ISNUMBER(SEARCH("cannulate",ProVation!G4)),"YES", "NO")</f>
        <v>NO</v>
      </c>
      <c r="F4" t="str">
        <f>IF(ISNUMBER(SEARCH("inject",ProVation!G4)),"YES", "NO")</f>
        <v>NO</v>
      </c>
      <c r="G4" s="2" t="str">
        <f t="shared" si="0"/>
        <v>NO</v>
      </c>
      <c r="N4" s="10" t="str">
        <f t="shared" si="1"/>
        <v>NO</v>
      </c>
      <c r="O4" t="str">
        <f t="shared" si="2"/>
        <v>NO</v>
      </c>
    </row>
    <row r="5" spans="1:15" ht="17.25" x14ac:dyDescent="0.3">
      <c r="A5">
        <f>ProVation!B5</f>
        <v>0</v>
      </c>
      <c r="B5" t="str">
        <f>LEFT(ProVation!E5, 10)</f>
        <v/>
      </c>
      <c r="C5">
        <f>ProVation!C5</f>
        <v>0</v>
      </c>
      <c r="D5">
        <f>ProVation!D5</f>
        <v>0</v>
      </c>
      <c r="E5" t="str">
        <f>IF(ISNUMBER(SEARCH("cannulate",ProVation!G5)),"YES", "NO")</f>
        <v>NO</v>
      </c>
      <c r="F5" t="str">
        <f>IF(ISNUMBER(SEARCH("inject",ProVation!G5)),"YES", "NO")</f>
        <v>NO</v>
      </c>
      <c r="G5" s="2" t="str">
        <f t="shared" si="0"/>
        <v>NO</v>
      </c>
      <c r="N5" s="10" t="str">
        <f t="shared" si="1"/>
        <v>NO</v>
      </c>
      <c r="O5" t="str">
        <f t="shared" si="2"/>
        <v>NO</v>
      </c>
    </row>
    <row r="6" spans="1:15" ht="17.25" x14ac:dyDescent="0.3">
      <c r="A6">
        <f>ProVation!B6</f>
        <v>0</v>
      </c>
      <c r="B6" t="str">
        <f>LEFT(ProVation!E6, 10)</f>
        <v/>
      </c>
      <c r="C6">
        <f>ProVation!C6</f>
        <v>0</v>
      </c>
      <c r="D6">
        <f>ProVation!D6</f>
        <v>0</v>
      </c>
      <c r="E6" t="str">
        <f>IF(ISNUMBER(SEARCH("cannulate",ProVation!G6)),"YES", "NO")</f>
        <v>NO</v>
      </c>
      <c r="F6" t="str">
        <f>IF(ISNUMBER(SEARCH("inject",ProVation!G6)),"YES", "NO")</f>
        <v>NO</v>
      </c>
      <c r="G6" s="2" t="str">
        <f t="shared" si="0"/>
        <v>NO</v>
      </c>
      <c r="N6" s="10" t="str">
        <f t="shared" si="1"/>
        <v>NO</v>
      </c>
      <c r="O6" t="str">
        <f t="shared" si="2"/>
        <v>NO</v>
      </c>
    </row>
    <row r="7" spans="1:15" ht="17.25" x14ac:dyDescent="0.3">
      <c r="A7">
        <f>ProVation!B7</f>
        <v>0</v>
      </c>
      <c r="B7" t="str">
        <f>LEFT(ProVation!E7, 10)</f>
        <v/>
      </c>
      <c r="C7">
        <f>ProVation!C7</f>
        <v>0</v>
      </c>
      <c r="D7">
        <f>ProVation!D7</f>
        <v>0</v>
      </c>
      <c r="E7" t="str">
        <f>IF(ISNUMBER(SEARCH("cannulate",ProVation!G7)),"YES", "NO")</f>
        <v>NO</v>
      </c>
      <c r="F7" t="str">
        <f>IF(ISNUMBER(SEARCH("inject",ProVation!G7)),"YES", "NO")</f>
        <v>NO</v>
      </c>
      <c r="G7" s="2" t="str">
        <f t="shared" si="0"/>
        <v>NO</v>
      </c>
      <c r="N7" s="10" t="str">
        <f t="shared" si="1"/>
        <v>NO</v>
      </c>
      <c r="O7" t="str">
        <f t="shared" si="2"/>
        <v>NO</v>
      </c>
    </row>
    <row r="8" spans="1:15" ht="17.25" x14ac:dyDescent="0.3">
      <c r="A8">
        <f>ProVation!B8</f>
        <v>0</v>
      </c>
      <c r="B8" t="str">
        <f>LEFT(ProVation!E8, 10)</f>
        <v/>
      </c>
      <c r="C8">
        <f>ProVation!C8</f>
        <v>0</v>
      </c>
      <c r="D8">
        <f>ProVation!D8</f>
        <v>0</v>
      </c>
      <c r="E8" t="str">
        <f>IF(ISNUMBER(SEARCH("cannulate",ProVation!G8)),"YES", "NO")</f>
        <v>NO</v>
      </c>
      <c r="F8" t="str">
        <f>IF(ISNUMBER(SEARCH("inject",ProVation!G8)),"YES", "NO")</f>
        <v>NO</v>
      </c>
      <c r="G8" s="2" t="str">
        <f t="shared" si="0"/>
        <v>NO</v>
      </c>
      <c r="N8" s="10" t="str">
        <f t="shared" si="1"/>
        <v>NO</v>
      </c>
      <c r="O8" t="str">
        <f t="shared" si="2"/>
        <v>NO</v>
      </c>
    </row>
    <row r="9" spans="1:15" ht="17.25" x14ac:dyDescent="0.3">
      <c r="A9">
        <f>ProVation!B9</f>
        <v>0</v>
      </c>
      <c r="B9" t="str">
        <f>LEFT(ProVation!E9, 10)</f>
        <v/>
      </c>
      <c r="C9">
        <f>ProVation!C9</f>
        <v>0</v>
      </c>
      <c r="D9">
        <f>ProVation!D9</f>
        <v>0</v>
      </c>
      <c r="E9" t="str">
        <f>IF(ISNUMBER(SEARCH("cannulate",ProVation!G9)),"YES", "NO")</f>
        <v>NO</v>
      </c>
      <c r="F9" t="str">
        <f>IF(ISNUMBER(SEARCH("inject",ProVation!G9)),"YES", "NO")</f>
        <v>NO</v>
      </c>
      <c r="G9" s="2" t="str">
        <f t="shared" si="0"/>
        <v>NO</v>
      </c>
      <c r="N9" s="10" t="str">
        <f t="shared" si="1"/>
        <v>NO</v>
      </c>
      <c r="O9" t="str">
        <f t="shared" si="2"/>
        <v>NO</v>
      </c>
    </row>
    <row r="10" spans="1:15" ht="17.25" x14ac:dyDescent="0.3">
      <c r="A10">
        <f>ProVation!B10</f>
        <v>0</v>
      </c>
      <c r="B10" t="str">
        <f>LEFT(ProVation!E10, 10)</f>
        <v/>
      </c>
      <c r="C10">
        <f>ProVation!C10</f>
        <v>0</v>
      </c>
      <c r="D10">
        <f>ProVation!D10</f>
        <v>0</v>
      </c>
      <c r="E10" t="str">
        <f>IF(ISNUMBER(SEARCH("cannulate",ProVation!G10)),"YES", "NO")</f>
        <v>NO</v>
      </c>
      <c r="F10" t="str">
        <f>IF(ISNUMBER(SEARCH("inject",ProVation!G10)),"YES", "NO")</f>
        <v>NO</v>
      </c>
      <c r="G10" s="2" t="str">
        <f t="shared" si="0"/>
        <v>NO</v>
      </c>
      <c r="N10" s="10" t="str">
        <f t="shared" si="1"/>
        <v>NO</v>
      </c>
      <c r="O10" t="str">
        <f t="shared" si="2"/>
        <v>NO</v>
      </c>
    </row>
    <row r="11" spans="1:15" ht="17.25" x14ac:dyDescent="0.3">
      <c r="A11">
        <f>ProVation!B11</f>
        <v>0</v>
      </c>
      <c r="B11" t="str">
        <f>LEFT(ProVation!E11, 10)</f>
        <v/>
      </c>
      <c r="C11">
        <f>ProVation!C11</f>
        <v>0</v>
      </c>
      <c r="D11">
        <f>ProVation!D11</f>
        <v>0</v>
      </c>
      <c r="E11" t="str">
        <f>IF(ISNUMBER(SEARCH("cannulate",ProVation!G11)),"YES", "NO")</f>
        <v>NO</v>
      </c>
      <c r="F11" t="str">
        <f>IF(ISNUMBER(SEARCH("inject",ProVation!G11)),"YES", "NO")</f>
        <v>NO</v>
      </c>
      <c r="G11" s="2" t="str">
        <f t="shared" si="0"/>
        <v>NO</v>
      </c>
      <c r="N11" s="10" t="str">
        <f t="shared" si="1"/>
        <v>NO</v>
      </c>
      <c r="O11" t="str">
        <f t="shared" si="2"/>
        <v>NO</v>
      </c>
    </row>
    <row r="12" spans="1:15" ht="17.25" x14ac:dyDescent="0.3">
      <c r="A12">
        <f>ProVation!B12</f>
        <v>0</v>
      </c>
      <c r="B12" t="str">
        <f>LEFT(ProVation!E12, 10)</f>
        <v/>
      </c>
      <c r="C12">
        <f>ProVation!C12</f>
        <v>0</v>
      </c>
      <c r="D12">
        <f>ProVation!D12</f>
        <v>0</v>
      </c>
      <c r="E12" t="str">
        <f>IF(ISNUMBER(SEARCH("cannulate",ProVation!G12)),"YES", "NO")</f>
        <v>NO</v>
      </c>
      <c r="F12" t="str">
        <f>IF(ISNUMBER(SEARCH("inject",ProVation!G12)),"YES", "NO")</f>
        <v>NO</v>
      </c>
      <c r="G12" s="2" t="str">
        <f t="shared" si="0"/>
        <v>NO</v>
      </c>
      <c r="N12" s="10" t="str">
        <f t="shared" si="1"/>
        <v>NO</v>
      </c>
      <c r="O12" t="str">
        <f t="shared" si="2"/>
        <v>NO</v>
      </c>
    </row>
    <row r="13" spans="1:15" ht="17.25" x14ac:dyDescent="0.3">
      <c r="A13">
        <f>ProVation!B13</f>
        <v>0</v>
      </c>
      <c r="B13" t="str">
        <f>LEFT(ProVation!E13, 10)</f>
        <v/>
      </c>
      <c r="C13">
        <f>ProVation!C13</f>
        <v>0</v>
      </c>
      <c r="D13">
        <f>ProVation!D13</f>
        <v>0</v>
      </c>
      <c r="E13" t="str">
        <f>IF(ISNUMBER(SEARCH("cannulate",ProVation!G13)),"YES", "NO")</f>
        <v>NO</v>
      </c>
      <c r="F13" t="str">
        <f>IF(ISNUMBER(SEARCH("inject",ProVation!G13)),"YES", "NO")</f>
        <v>NO</v>
      </c>
      <c r="G13" s="2" t="str">
        <f t="shared" si="0"/>
        <v>NO</v>
      </c>
      <c r="N13" s="10" t="str">
        <f t="shared" si="1"/>
        <v>NO</v>
      </c>
      <c r="O13" t="str">
        <f t="shared" si="2"/>
        <v>NO</v>
      </c>
    </row>
    <row r="14" spans="1:15" ht="17.25" x14ac:dyDescent="0.3">
      <c r="A14">
        <f>ProVation!B14</f>
        <v>0</v>
      </c>
      <c r="B14" t="str">
        <f>LEFT(ProVation!E14, 10)</f>
        <v/>
      </c>
      <c r="C14">
        <f>ProVation!C14</f>
        <v>0</v>
      </c>
      <c r="D14">
        <f>ProVation!D14</f>
        <v>0</v>
      </c>
      <c r="E14" t="str">
        <f>IF(ISNUMBER(SEARCH("cannulate",ProVation!G14)),"YES", "NO")</f>
        <v>NO</v>
      </c>
      <c r="F14" t="str">
        <f>IF(ISNUMBER(SEARCH("inject",ProVation!G14)),"YES", "NO")</f>
        <v>NO</v>
      </c>
      <c r="G14" s="2" t="str">
        <f t="shared" si="0"/>
        <v>NO</v>
      </c>
      <c r="N14" s="10" t="str">
        <f t="shared" si="1"/>
        <v>NO</v>
      </c>
      <c r="O14" t="str">
        <f t="shared" si="2"/>
        <v>NO</v>
      </c>
    </row>
    <row r="15" spans="1:15" ht="17.25" x14ac:dyDescent="0.3">
      <c r="A15">
        <f>ProVation!B15</f>
        <v>0</v>
      </c>
      <c r="B15" t="str">
        <f>LEFT(ProVation!E15, 10)</f>
        <v/>
      </c>
      <c r="C15">
        <f>ProVation!C15</f>
        <v>0</v>
      </c>
      <c r="D15">
        <f>ProVation!D15</f>
        <v>0</v>
      </c>
      <c r="E15" t="str">
        <f>IF(ISNUMBER(SEARCH("cannulate",ProVation!G15)),"YES", "NO")</f>
        <v>NO</v>
      </c>
      <c r="F15" t="str">
        <f>IF(ISNUMBER(SEARCH("inject",ProVation!G15)),"YES", "NO")</f>
        <v>NO</v>
      </c>
      <c r="G15" s="2" t="str">
        <f t="shared" si="0"/>
        <v>NO</v>
      </c>
      <c r="N15" s="10" t="str">
        <f t="shared" si="1"/>
        <v>NO</v>
      </c>
      <c r="O15" t="str">
        <f t="shared" si="2"/>
        <v>NO</v>
      </c>
    </row>
    <row r="16" spans="1:15" ht="17.25" x14ac:dyDescent="0.3">
      <c r="A16">
        <f>ProVation!B16</f>
        <v>0</v>
      </c>
      <c r="B16" t="str">
        <f>LEFT(ProVation!E16, 10)</f>
        <v/>
      </c>
      <c r="C16">
        <f>ProVation!C16</f>
        <v>0</v>
      </c>
      <c r="D16">
        <f>ProVation!D16</f>
        <v>0</v>
      </c>
      <c r="E16" t="str">
        <f>IF(ISNUMBER(SEARCH("cannulate",ProVation!G16)),"YES", "NO")</f>
        <v>NO</v>
      </c>
      <c r="F16" t="str">
        <f>IF(ISNUMBER(SEARCH("inject",ProVation!G16)),"YES", "NO")</f>
        <v>NO</v>
      </c>
      <c r="G16" s="2" t="str">
        <f t="shared" si="0"/>
        <v>NO</v>
      </c>
      <c r="N16" s="10" t="str">
        <f t="shared" si="1"/>
        <v>NO</v>
      </c>
      <c r="O16" t="str">
        <f t="shared" si="2"/>
        <v>NO</v>
      </c>
    </row>
    <row r="17" spans="1:15" ht="17.25" x14ac:dyDescent="0.3">
      <c r="A17">
        <f>ProVation!B17</f>
        <v>0</v>
      </c>
      <c r="B17" t="str">
        <f>LEFT(ProVation!E17, 10)</f>
        <v/>
      </c>
      <c r="C17">
        <f>ProVation!C17</f>
        <v>0</v>
      </c>
      <c r="D17">
        <f>ProVation!D17</f>
        <v>0</v>
      </c>
      <c r="E17" t="str">
        <f>IF(ISNUMBER(SEARCH("cannulate",ProVation!G17)),"YES", "NO")</f>
        <v>NO</v>
      </c>
      <c r="F17" t="str">
        <f>IF(ISNUMBER(SEARCH("inject",ProVation!G17)),"YES", "NO")</f>
        <v>NO</v>
      </c>
      <c r="G17" s="2" t="str">
        <f t="shared" si="0"/>
        <v>NO</v>
      </c>
      <c r="N17" s="10" t="str">
        <f t="shared" si="1"/>
        <v>NO</v>
      </c>
      <c r="O17" t="str">
        <f t="shared" si="2"/>
        <v>NO</v>
      </c>
    </row>
    <row r="18" spans="1:15" ht="17.25" x14ac:dyDescent="0.3">
      <c r="A18">
        <f>ProVation!B18</f>
        <v>0</v>
      </c>
      <c r="B18" t="str">
        <f>LEFT(ProVation!E18, 10)</f>
        <v/>
      </c>
      <c r="C18">
        <f>ProVation!C18</f>
        <v>0</v>
      </c>
      <c r="D18">
        <f>ProVation!D18</f>
        <v>0</v>
      </c>
      <c r="E18" t="str">
        <f>IF(ISNUMBER(SEARCH("cannulate",ProVation!G18)),"YES", "NO")</f>
        <v>NO</v>
      </c>
      <c r="F18" t="str">
        <f>IF(ISNUMBER(SEARCH("inject",ProVation!G18)),"YES", "NO")</f>
        <v>NO</v>
      </c>
      <c r="G18" s="2" t="str">
        <f t="shared" si="0"/>
        <v>NO</v>
      </c>
      <c r="N18" s="10" t="str">
        <f t="shared" si="1"/>
        <v>NO</v>
      </c>
      <c r="O18" t="str">
        <f t="shared" si="2"/>
        <v>NO</v>
      </c>
    </row>
    <row r="19" spans="1:15" ht="17.25" x14ac:dyDescent="0.3">
      <c r="A19">
        <f>ProVation!B19</f>
        <v>0</v>
      </c>
      <c r="B19" t="str">
        <f>LEFT(ProVation!E19, 10)</f>
        <v/>
      </c>
      <c r="C19">
        <f>ProVation!C19</f>
        <v>0</v>
      </c>
      <c r="D19">
        <f>ProVation!D19</f>
        <v>0</v>
      </c>
      <c r="E19" t="str">
        <f>IF(ISNUMBER(SEARCH("cannulate",ProVation!G19)),"YES", "NO")</f>
        <v>NO</v>
      </c>
      <c r="F19" t="str">
        <f>IF(ISNUMBER(SEARCH("inject",ProVation!G19)),"YES", "NO")</f>
        <v>NO</v>
      </c>
      <c r="G19" s="2" t="str">
        <f t="shared" si="0"/>
        <v>NO</v>
      </c>
      <c r="N19" s="10" t="str">
        <f t="shared" si="1"/>
        <v>NO</v>
      </c>
      <c r="O19" t="str">
        <f t="shared" si="2"/>
        <v>NO</v>
      </c>
    </row>
    <row r="20" spans="1:15" ht="17.25" x14ac:dyDescent="0.3">
      <c r="A20">
        <f>ProVation!B20</f>
        <v>0</v>
      </c>
      <c r="B20" t="str">
        <f>LEFT(ProVation!E20, 10)</f>
        <v/>
      </c>
      <c r="C20">
        <f>ProVation!C20</f>
        <v>0</v>
      </c>
      <c r="D20">
        <f>ProVation!D20</f>
        <v>0</v>
      </c>
      <c r="E20" t="str">
        <f>IF(ISNUMBER(SEARCH("cannulate",ProVation!G20)),"YES", "NO")</f>
        <v>NO</v>
      </c>
      <c r="F20" t="str">
        <f>IF(ISNUMBER(SEARCH("inject",ProVation!G20)),"YES", "NO")</f>
        <v>NO</v>
      </c>
      <c r="G20" s="2" t="str">
        <f t="shared" si="0"/>
        <v>NO</v>
      </c>
      <c r="N20" s="10" t="str">
        <f t="shared" si="1"/>
        <v>NO</v>
      </c>
      <c r="O20" t="str">
        <f t="shared" si="2"/>
        <v>NO</v>
      </c>
    </row>
    <row r="21" spans="1:15" ht="17.25" x14ac:dyDescent="0.3">
      <c r="A21">
        <f>ProVation!B21</f>
        <v>0</v>
      </c>
      <c r="B21" t="str">
        <f>LEFT(ProVation!E21, 10)</f>
        <v/>
      </c>
      <c r="C21">
        <f>ProVation!C21</f>
        <v>0</v>
      </c>
      <c r="D21">
        <f>ProVation!D21</f>
        <v>0</v>
      </c>
      <c r="E21" t="str">
        <f>IF(ISNUMBER(SEARCH("cannulate",ProVation!G21)),"YES", "NO")</f>
        <v>NO</v>
      </c>
      <c r="F21" t="str">
        <f>IF(ISNUMBER(SEARCH("inject",ProVation!G21)),"YES", "NO")</f>
        <v>NO</v>
      </c>
      <c r="G21" s="2" t="str">
        <f t="shared" si="0"/>
        <v>NO</v>
      </c>
      <c r="N21" s="10" t="str">
        <f t="shared" si="1"/>
        <v>NO</v>
      </c>
      <c r="O21" t="str">
        <f t="shared" si="2"/>
        <v>NO</v>
      </c>
    </row>
    <row r="22" spans="1:15" ht="17.25" x14ac:dyDescent="0.3">
      <c r="A22">
        <f>ProVation!B22</f>
        <v>0</v>
      </c>
      <c r="B22" t="str">
        <f>LEFT(ProVation!E22, 10)</f>
        <v/>
      </c>
      <c r="C22">
        <f>ProVation!C22</f>
        <v>0</v>
      </c>
      <c r="D22">
        <f>ProVation!D22</f>
        <v>0</v>
      </c>
      <c r="E22" t="str">
        <f>IF(ISNUMBER(SEARCH("cannulate",ProVation!G22)),"YES", "NO")</f>
        <v>NO</v>
      </c>
      <c r="F22" t="str">
        <f>IF(ISNUMBER(SEARCH("inject",ProVation!G22)),"YES", "NO")</f>
        <v>NO</v>
      </c>
      <c r="G22" s="2" t="str">
        <f t="shared" si="0"/>
        <v>NO</v>
      </c>
      <c r="N22" s="10" t="str">
        <f t="shared" si="1"/>
        <v>NO</v>
      </c>
      <c r="O22" t="str">
        <f t="shared" si="2"/>
        <v>NO</v>
      </c>
    </row>
    <row r="23" spans="1:15" ht="17.25" x14ac:dyDescent="0.3">
      <c r="A23">
        <f>ProVation!B23</f>
        <v>0</v>
      </c>
      <c r="B23" t="str">
        <f>LEFT(ProVation!E23, 10)</f>
        <v/>
      </c>
      <c r="C23">
        <f>ProVation!C23</f>
        <v>0</v>
      </c>
      <c r="D23">
        <f>ProVation!D23</f>
        <v>0</v>
      </c>
      <c r="E23" t="str">
        <f>IF(ISNUMBER(SEARCH("cannulate",ProVation!G23)),"YES", "NO")</f>
        <v>NO</v>
      </c>
      <c r="F23" t="str">
        <f>IF(ISNUMBER(SEARCH("inject",ProVation!G23)),"YES", "NO")</f>
        <v>NO</v>
      </c>
      <c r="G23" s="2" t="str">
        <f t="shared" si="0"/>
        <v>NO</v>
      </c>
      <c r="N23" s="10" t="str">
        <f t="shared" si="1"/>
        <v>NO</v>
      </c>
      <c r="O23" t="str">
        <f t="shared" si="2"/>
        <v>NO</v>
      </c>
    </row>
    <row r="24" spans="1:15" ht="17.25" x14ac:dyDescent="0.3">
      <c r="A24">
        <f>ProVation!B24</f>
        <v>0</v>
      </c>
      <c r="B24" t="str">
        <f>LEFT(ProVation!E24, 10)</f>
        <v/>
      </c>
      <c r="C24">
        <f>ProVation!C24</f>
        <v>0</v>
      </c>
      <c r="D24">
        <f>ProVation!D24</f>
        <v>0</v>
      </c>
      <c r="E24" t="str">
        <f>IF(ISNUMBER(SEARCH("cannulate",ProVation!G24)),"YES", "NO")</f>
        <v>NO</v>
      </c>
      <c r="F24" t="str">
        <f>IF(ISNUMBER(SEARCH("inject",ProVation!G24)),"YES", "NO")</f>
        <v>NO</v>
      </c>
      <c r="G24" s="2" t="str">
        <f t="shared" si="0"/>
        <v>NO</v>
      </c>
      <c r="N24" s="10" t="str">
        <f t="shared" si="1"/>
        <v>NO</v>
      </c>
      <c r="O24" t="str">
        <f t="shared" si="2"/>
        <v>NO</v>
      </c>
    </row>
    <row r="25" spans="1:15" ht="17.25" x14ac:dyDescent="0.3">
      <c r="A25">
        <f>ProVation!B25</f>
        <v>0</v>
      </c>
      <c r="B25" t="str">
        <f>LEFT(ProVation!E25, 10)</f>
        <v/>
      </c>
      <c r="C25">
        <f>ProVation!C25</f>
        <v>0</v>
      </c>
      <c r="D25">
        <f>ProVation!D25</f>
        <v>0</v>
      </c>
      <c r="E25" t="str">
        <f>IF(ISNUMBER(SEARCH("cannulate",ProVation!G25)),"YES", "NO")</f>
        <v>NO</v>
      </c>
      <c r="F25" t="str">
        <f>IF(ISNUMBER(SEARCH("inject",ProVation!G25)),"YES", "NO")</f>
        <v>NO</v>
      </c>
      <c r="G25" s="2" t="str">
        <f t="shared" si="0"/>
        <v>NO</v>
      </c>
      <c r="N25" s="10" t="str">
        <f t="shared" si="1"/>
        <v>NO</v>
      </c>
      <c r="O25" t="str">
        <f t="shared" si="2"/>
        <v>NO</v>
      </c>
    </row>
    <row r="26" spans="1:15" ht="17.25" x14ac:dyDescent="0.3">
      <c r="A26">
        <f>ProVation!B26</f>
        <v>0</v>
      </c>
      <c r="B26" t="str">
        <f>LEFT(ProVation!E26, 10)</f>
        <v/>
      </c>
      <c r="C26">
        <f>ProVation!C26</f>
        <v>0</v>
      </c>
      <c r="D26">
        <f>ProVation!D26</f>
        <v>0</v>
      </c>
      <c r="E26" t="str">
        <f>IF(ISNUMBER(SEARCH("cannulate",ProVation!G26)),"YES", "NO")</f>
        <v>NO</v>
      </c>
      <c r="F26" t="str">
        <f>IF(ISNUMBER(SEARCH("inject",ProVation!G26)),"YES", "NO")</f>
        <v>NO</v>
      </c>
      <c r="G26" s="2" t="str">
        <f t="shared" si="0"/>
        <v>NO</v>
      </c>
      <c r="N26" s="10" t="str">
        <f t="shared" si="1"/>
        <v>NO</v>
      </c>
      <c r="O26" t="str">
        <f t="shared" si="2"/>
        <v>NO</v>
      </c>
    </row>
    <row r="27" spans="1:15" ht="17.25" x14ac:dyDescent="0.3">
      <c r="A27">
        <f>ProVation!B27</f>
        <v>0</v>
      </c>
      <c r="B27" t="str">
        <f>LEFT(ProVation!E27, 10)</f>
        <v/>
      </c>
      <c r="C27">
        <f>ProVation!C27</f>
        <v>0</v>
      </c>
      <c r="D27">
        <f>ProVation!D27</f>
        <v>0</v>
      </c>
      <c r="E27" t="str">
        <f>IF(ISNUMBER(SEARCH("cannulate",ProVation!G27)),"YES", "NO")</f>
        <v>NO</v>
      </c>
      <c r="F27" t="str">
        <f>IF(ISNUMBER(SEARCH("inject",ProVation!G27)),"YES", "NO")</f>
        <v>NO</v>
      </c>
      <c r="G27" s="2" t="str">
        <f t="shared" si="0"/>
        <v>NO</v>
      </c>
      <c r="N27" s="10" t="str">
        <f t="shared" si="1"/>
        <v>NO</v>
      </c>
      <c r="O27" t="str">
        <f t="shared" si="2"/>
        <v>NO</v>
      </c>
    </row>
    <row r="28" spans="1:15" ht="17.25" x14ac:dyDescent="0.3">
      <c r="A28">
        <f>ProVation!B28</f>
        <v>0</v>
      </c>
      <c r="B28" t="str">
        <f>LEFT(ProVation!E28, 10)</f>
        <v/>
      </c>
      <c r="C28">
        <f>ProVation!C28</f>
        <v>0</v>
      </c>
      <c r="D28">
        <f>ProVation!D28</f>
        <v>0</v>
      </c>
      <c r="E28" t="str">
        <f>IF(ISNUMBER(SEARCH("cannulate",ProVation!G28)),"YES", "NO")</f>
        <v>NO</v>
      </c>
      <c r="F28" t="str">
        <f>IF(ISNUMBER(SEARCH("inject",ProVation!G28)),"YES", "NO")</f>
        <v>NO</v>
      </c>
      <c r="G28" s="2" t="str">
        <f t="shared" si="0"/>
        <v>NO</v>
      </c>
      <c r="N28" s="10" t="str">
        <f t="shared" si="1"/>
        <v>NO</v>
      </c>
      <c r="O28" t="str">
        <f t="shared" si="2"/>
        <v>NO</v>
      </c>
    </row>
    <row r="29" spans="1:15" ht="17.25" x14ac:dyDescent="0.3">
      <c r="A29">
        <f>ProVation!B29</f>
        <v>0</v>
      </c>
      <c r="B29" t="str">
        <f>LEFT(ProVation!E29, 10)</f>
        <v/>
      </c>
      <c r="C29">
        <f>ProVation!C29</f>
        <v>0</v>
      </c>
      <c r="D29">
        <f>ProVation!D29</f>
        <v>0</v>
      </c>
      <c r="E29" t="str">
        <f>IF(ISNUMBER(SEARCH("cannulate",ProVation!G29)),"YES", "NO")</f>
        <v>NO</v>
      </c>
      <c r="F29" t="str">
        <f>IF(ISNUMBER(SEARCH("inject",ProVation!G29)),"YES", "NO")</f>
        <v>NO</v>
      </c>
      <c r="G29" s="2" t="str">
        <f t="shared" si="0"/>
        <v>NO</v>
      </c>
      <c r="N29" s="10" t="str">
        <f t="shared" si="1"/>
        <v>NO</v>
      </c>
      <c r="O29" t="str">
        <f t="shared" si="2"/>
        <v>NO</v>
      </c>
    </row>
    <row r="30" spans="1:15" ht="17.25" x14ac:dyDescent="0.3">
      <c r="A30">
        <f>ProVation!B30</f>
        <v>0</v>
      </c>
      <c r="B30" t="str">
        <f>LEFT(ProVation!E30, 10)</f>
        <v/>
      </c>
      <c r="C30">
        <f>ProVation!C30</f>
        <v>0</v>
      </c>
      <c r="D30">
        <f>ProVation!D30</f>
        <v>0</v>
      </c>
      <c r="E30" t="str">
        <f>IF(ISNUMBER(SEARCH("cannulate",ProVation!G30)),"YES", "NO")</f>
        <v>NO</v>
      </c>
      <c r="F30" t="str">
        <f>IF(ISNUMBER(SEARCH("inject",ProVation!G30)),"YES", "NO")</f>
        <v>NO</v>
      </c>
      <c r="G30" s="2" t="str">
        <f t="shared" si="0"/>
        <v>NO</v>
      </c>
      <c r="N30" s="10" t="str">
        <f t="shared" si="1"/>
        <v>NO</v>
      </c>
      <c r="O30" t="str">
        <f t="shared" si="2"/>
        <v>NO</v>
      </c>
    </row>
    <row r="31" spans="1:15" ht="17.25" x14ac:dyDescent="0.3">
      <c r="A31">
        <f>ProVation!B31</f>
        <v>0</v>
      </c>
      <c r="B31" t="str">
        <f>LEFT(ProVation!E31, 10)</f>
        <v/>
      </c>
      <c r="C31">
        <f>ProVation!C31</f>
        <v>0</v>
      </c>
      <c r="D31">
        <f>ProVation!D31</f>
        <v>0</v>
      </c>
      <c r="E31" t="str">
        <f>IF(ISNUMBER(SEARCH("cannulate",ProVation!G31)),"YES", "NO")</f>
        <v>NO</v>
      </c>
      <c r="F31" t="str">
        <f>IF(ISNUMBER(SEARCH("inject",ProVation!G31)),"YES", "NO")</f>
        <v>NO</v>
      </c>
      <c r="G31" s="2" t="str">
        <f t="shared" si="0"/>
        <v>NO</v>
      </c>
      <c r="N31" s="10" t="str">
        <f t="shared" si="1"/>
        <v>NO</v>
      </c>
      <c r="O31" t="str">
        <f t="shared" si="2"/>
        <v>NO</v>
      </c>
    </row>
    <row r="32" spans="1:15" ht="17.25" x14ac:dyDescent="0.3">
      <c r="A32">
        <f>ProVation!B32</f>
        <v>0</v>
      </c>
      <c r="B32" t="str">
        <f>LEFT(ProVation!E32, 10)</f>
        <v/>
      </c>
      <c r="C32">
        <f>ProVation!C32</f>
        <v>0</v>
      </c>
      <c r="D32">
        <f>ProVation!D32</f>
        <v>0</v>
      </c>
      <c r="E32" t="str">
        <f>IF(ISNUMBER(SEARCH("cannulate",ProVation!G32)),"YES", "NO")</f>
        <v>NO</v>
      </c>
      <c r="F32" t="str">
        <f>IF(ISNUMBER(SEARCH("inject",ProVation!G32)),"YES", "NO")</f>
        <v>NO</v>
      </c>
      <c r="G32" s="2" t="str">
        <f t="shared" si="0"/>
        <v>NO</v>
      </c>
      <c r="N32" s="10" t="str">
        <f t="shared" si="1"/>
        <v>NO</v>
      </c>
      <c r="O32" t="str">
        <f t="shared" si="2"/>
        <v>NO</v>
      </c>
    </row>
    <row r="33" spans="1:15" ht="17.25" x14ac:dyDescent="0.3">
      <c r="A33">
        <f>ProVation!B33</f>
        <v>0</v>
      </c>
      <c r="B33" t="str">
        <f>LEFT(ProVation!E33, 10)</f>
        <v/>
      </c>
      <c r="C33">
        <f>ProVation!C33</f>
        <v>0</v>
      </c>
      <c r="D33">
        <f>ProVation!D33</f>
        <v>0</v>
      </c>
      <c r="E33" t="str">
        <f>IF(ISNUMBER(SEARCH("cannulate",ProVation!G33)),"YES", "NO")</f>
        <v>NO</v>
      </c>
      <c r="F33" t="str">
        <f>IF(ISNUMBER(SEARCH("inject",ProVation!G33)),"YES", "NO")</f>
        <v>NO</v>
      </c>
      <c r="G33" s="2" t="str">
        <f t="shared" si="0"/>
        <v>NO</v>
      </c>
      <c r="N33" s="10" t="str">
        <f t="shared" si="1"/>
        <v>NO</v>
      </c>
      <c r="O33" t="str">
        <f t="shared" si="2"/>
        <v>NO</v>
      </c>
    </row>
    <row r="34" spans="1:15" ht="17.25" x14ac:dyDescent="0.3">
      <c r="A34">
        <f>ProVation!B34</f>
        <v>0</v>
      </c>
      <c r="B34" t="str">
        <f>LEFT(ProVation!E34, 10)</f>
        <v/>
      </c>
      <c r="C34">
        <f>ProVation!C34</f>
        <v>0</v>
      </c>
      <c r="D34">
        <f>ProVation!D34</f>
        <v>0</v>
      </c>
      <c r="E34" t="str">
        <f>IF(ISNUMBER(SEARCH("cannulate",ProVation!G34)),"YES", "NO")</f>
        <v>NO</v>
      </c>
      <c r="F34" t="str">
        <f>IF(ISNUMBER(SEARCH("inject",ProVation!G34)),"YES", "NO")</f>
        <v>NO</v>
      </c>
      <c r="G34" s="2" t="str">
        <f t="shared" si="0"/>
        <v>NO</v>
      </c>
      <c r="N34" s="10" t="str">
        <f t="shared" si="1"/>
        <v>NO</v>
      </c>
      <c r="O34" t="str">
        <f t="shared" si="2"/>
        <v>NO</v>
      </c>
    </row>
    <row r="35" spans="1:15" ht="17.25" x14ac:dyDescent="0.3">
      <c r="A35">
        <f>ProVation!B35</f>
        <v>0</v>
      </c>
      <c r="B35" t="str">
        <f>LEFT(ProVation!E35, 10)</f>
        <v/>
      </c>
      <c r="C35">
        <f>ProVation!C35</f>
        <v>0</v>
      </c>
      <c r="D35">
        <f>ProVation!D35</f>
        <v>0</v>
      </c>
      <c r="E35" t="str">
        <f>IF(ISNUMBER(SEARCH("cannulate",ProVation!G35)),"YES", "NO")</f>
        <v>NO</v>
      </c>
      <c r="F35" t="str">
        <f>IF(ISNUMBER(SEARCH("inject",ProVation!G35)),"YES", "NO")</f>
        <v>NO</v>
      </c>
      <c r="G35" s="2" t="str">
        <f t="shared" si="0"/>
        <v>NO</v>
      </c>
      <c r="N35" s="10" t="str">
        <f t="shared" si="1"/>
        <v>NO</v>
      </c>
      <c r="O35" t="str">
        <f t="shared" si="2"/>
        <v>NO</v>
      </c>
    </row>
    <row r="36" spans="1:15" ht="17.25" x14ac:dyDescent="0.3">
      <c r="A36">
        <f>ProVation!B36</f>
        <v>0</v>
      </c>
      <c r="B36" t="str">
        <f>LEFT(ProVation!E36, 10)</f>
        <v/>
      </c>
      <c r="C36">
        <f>ProVation!C36</f>
        <v>0</v>
      </c>
      <c r="D36">
        <f>ProVation!D36</f>
        <v>0</v>
      </c>
      <c r="E36" t="str">
        <f>IF(ISNUMBER(SEARCH("cannulate",ProVation!G36)),"YES", "NO")</f>
        <v>NO</v>
      </c>
      <c r="F36" t="str">
        <f>IF(ISNUMBER(SEARCH("inject",ProVation!G36)),"YES", "NO")</f>
        <v>NO</v>
      </c>
      <c r="G36" s="2" t="str">
        <f t="shared" si="0"/>
        <v>NO</v>
      </c>
      <c r="N36" s="10" t="str">
        <f t="shared" si="1"/>
        <v>NO</v>
      </c>
      <c r="O36" t="str">
        <f t="shared" si="2"/>
        <v>NO</v>
      </c>
    </row>
    <row r="37" spans="1:15" ht="17.25" x14ac:dyDescent="0.3">
      <c r="A37">
        <f>ProVation!B37</f>
        <v>0</v>
      </c>
      <c r="B37" t="str">
        <f>LEFT(ProVation!E37, 10)</f>
        <v/>
      </c>
      <c r="C37">
        <f>ProVation!C37</f>
        <v>0</v>
      </c>
      <c r="D37">
        <f>ProVation!D37</f>
        <v>0</v>
      </c>
      <c r="E37" t="str">
        <f>IF(ISNUMBER(SEARCH("cannulate",ProVation!G37)),"YES", "NO")</f>
        <v>NO</v>
      </c>
      <c r="F37" t="str">
        <f>IF(ISNUMBER(SEARCH("inject",ProVation!G37)),"YES", "NO")</f>
        <v>NO</v>
      </c>
      <c r="G37" s="2" t="str">
        <f t="shared" si="0"/>
        <v>NO</v>
      </c>
      <c r="N37" s="10" t="str">
        <f t="shared" si="1"/>
        <v>NO</v>
      </c>
      <c r="O37" t="str">
        <f t="shared" si="2"/>
        <v>NO</v>
      </c>
    </row>
    <row r="38" spans="1:15" ht="17.25" x14ac:dyDescent="0.3">
      <c r="A38">
        <f>ProVation!B38</f>
        <v>0</v>
      </c>
      <c r="B38" t="str">
        <f>LEFT(ProVation!E38, 10)</f>
        <v/>
      </c>
      <c r="C38">
        <f>ProVation!C38</f>
        <v>0</v>
      </c>
      <c r="D38">
        <f>ProVation!D38</f>
        <v>0</v>
      </c>
      <c r="E38" t="str">
        <f>IF(ISNUMBER(SEARCH("cannulate",ProVation!G38)),"YES", "NO")</f>
        <v>NO</v>
      </c>
      <c r="F38" t="str">
        <f>IF(ISNUMBER(SEARCH("inject",ProVation!G38)),"YES", "NO")</f>
        <v>NO</v>
      </c>
      <c r="G38" s="2" t="str">
        <f t="shared" si="0"/>
        <v>NO</v>
      </c>
      <c r="N38" s="10" t="str">
        <f t="shared" si="1"/>
        <v>NO</v>
      </c>
      <c r="O38" t="str">
        <f t="shared" si="2"/>
        <v>NO</v>
      </c>
    </row>
    <row r="39" spans="1:15" ht="17.25" x14ac:dyDescent="0.3">
      <c r="A39">
        <f>ProVation!B39</f>
        <v>0</v>
      </c>
      <c r="B39" t="str">
        <f>LEFT(ProVation!E39, 10)</f>
        <v/>
      </c>
      <c r="C39">
        <f>ProVation!C39</f>
        <v>0</v>
      </c>
      <c r="D39">
        <f>ProVation!D39</f>
        <v>0</v>
      </c>
      <c r="E39" t="str">
        <f>IF(ISNUMBER(SEARCH("cannulate",ProVation!G39)),"YES", "NO")</f>
        <v>NO</v>
      </c>
      <c r="F39" t="str">
        <f>IF(ISNUMBER(SEARCH("inject",ProVation!G39)),"YES", "NO")</f>
        <v>NO</v>
      </c>
      <c r="G39" s="2" t="str">
        <f t="shared" si="0"/>
        <v>NO</v>
      </c>
      <c r="N39" s="10" t="str">
        <f t="shared" si="1"/>
        <v>NO</v>
      </c>
      <c r="O39" t="str">
        <f t="shared" si="2"/>
        <v>NO</v>
      </c>
    </row>
    <row r="40" spans="1:15" ht="17.25" x14ac:dyDescent="0.3">
      <c r="A40">
        <f>ProVation!B40</f>
        <v>0</v>
      </c>
      <c r="B40" t="str">
        <f>LEFT(ProVation!E40, 10)</f>
        <v/>
      </c>
      <c r="C40">
        <f>ProVation!C40</f>
        <v>0</v>
      </c>
      <c r="D40">
        <f>ProVation!D40</f>
        <v>0</v>
      </c>
      <c r="E40" t="str">
        <f>IF(ISNUMBER(SEARCH("cannulate",ProVation!G40)),"YES", "NO")</f>
        <v>NO</v>
      </c>
      <c r="F40" t="str">
        <f>IF(ISNUMBER(SEARCH("inject",ProVation!G40)),"YES", "NO")</f>
        <v>NO</v>
      </c>
      <c r="G40" s="2" t="str">
        <f t="shared" si="0"/>
        <v>NO</v>
      </c>
      <c r="N40" s="10" t="str">
        <f t="shared" si="1"/>
        <v>NO</v>
      </c>
      <c r="O40" t="str">
        <f t="shared" si="2"/>
        <v>NO</v>
      </c>
    </row>
    <row r="41" spans="1:15" ht="17.25" x14ac:dyDescent="0.3">
      <c r="A41">
        <f>ProVation!B41</f>
        <v>0</v>
      </c>
      <c r="B41" t="str">
        <f>LEFT(ProVation!E41, 10)</f>
        <v/>
      </c>
      <c r="C41">
        <f>ProVation!C41</f>
        <v>0</v>
      </c>
      <c r="D41">
        <f>ProVation!D41</f>
        <v>0</v>
      </c>
      <c r="E41" t="str">
        <f>IF(ISNUMBER(SEARCH("cannulate",ProVation!G41)),"YES", "NO")</f>
        <v>NO</v>
      </c>
      <c r="F41" t="str">
        <f>IF(ISNUMBER(SEARCH("inject",ProVation!G41)),"YES", "NO")</f>
        <v>NO</v>
      </c>
      <c r="G41" s="2" t="str">
        <f t="shared" si="0"/>
        <v>NO</v>
      </c>
      <c r="N41" s="10" t="str">
        <f t="shared" si="1"/>
        <v>NO</v>
      </c>
      <c r="O41" t="str">
        <f t="shared" si="2"/>
        <v>NO</v>
      </c>
    </row>
    <row r="42" spans="1:15" ht="17.25" x14ac:dyDescent="0.3">
      <c r="A42">
        <f>ProVation!B42</f>
        <v>0</v>
      </c>
      <c r="B42" t="str">
        <f>LEFT(ProVation!E42, 10)</f>
        <v/>
      </c>
      <c r="C42">
        <f>ProVation!C42</f>
        <v>0</v>
      </c>
      <c r="D42">
        <f>ProVation!D42</f>
        <v>0</v>
      </c>
      <c r="E42" t="str">
        <f>IF(ISNUMBER(SEARCH("cannulate",ProVation!G42)),"YES", "NO")</f>
        <v>NO</v>
      </c>
      <c r="F42" t="str">
        <f>IF(ISNUMBER(SEARCH("inject",ProVation!G42)),"YES", "NO")</f>
        <v>NO</v>
      </c>
      <c r="G42" s="2" t="str">
        <f t="shared" si="0"/>
        <v>NO</v>
      </c>
      <c r="N42" s="10" t="str">
        <f t="shared" si="1"/>
        <v>NO</v>
      </c>
      <c r="O42" t="str">
        <f t="shared" si="2"/>
        <v>NO</v>
      </c>
    </row>
    <row r="43" spans="1:15" ht="17.25" x14ac:dyDescent="0.3">
      <c r="A43">
        <f>ProVation!B43</f>
        <v>0</v>
      </c>
      <c r="B43" t="str">
        <f>LEFT(ProVation!E43, 10)</f>
        <v/>
      </c>
      <c r="C43">
        <f>ProVation!C43</f>
        <v>0</v>
      </c>
      <c r="D43">
        <f>ProVation!D43</f>
        <v>0</v>
      </c>
      <c r="E43" t="str">
        <f>IF(ISNUMBER(SEARCH("cannulate",ProVation!G43)),"YES", "NO")</f>
        <v>NO</v>
      </c>
      <c r="F43" t="str">
        <f>IF(ISNUMBER(SEARCH("inject",ProVation!G43)),"YES", "NO")</f>
        <v>NO</v>
      </c>
      <c r="G43" s="2" t="str">
        <f t="shared" si="0"/>
        <v>NO</v>
      </c>
      <c r="N43" s="10" t="str">
        <f t="shared" si="1"/>
        <v>NO</v>
      </c>
      <c r="O43" t="str">
        <f t="shared" si="2"/>
        <v>NO</v>
      </c>
    </row>
    <row r="44" spans="1:15" ht="17.25" x14ac:dyDescent="0.3">
      <c r="A44">
        <f>ProVation!B44</f>
        <v>0</v>
      </c>
      <c r="B44" t="str">
        <f>LEFT(ProVation!E44, 10)</f>
        <v/>
      </c>
      <c r="C44">
        <f>ProVation!C44</f>
        <v>0</v>
      </c>
      <c r="D44">
        <f>ProVation!D44</f>
        <v>0</v>
      </c>
      <c r="E44" t="str">
        <f>IF(ISNUMBER(SEARCH("cannulate",ProVation!G44)),"YES", "NO")</f>
        <v>NO</v>
      </c>
      <c r="F44" t="str">
        <f>IF(ISNUMBER(SEARCH("inject",ProVation!G44)),"YES", "NO")</f>
        <v>NO</v>
      </c>
      <c r="G44" s="2" t="str">
        <f t="shared" si="0"/>
        <v>NO</v>
      </c>
      <c r="N44" s="10" t="str">
        <f t="shared" si="1"/>
        <v>NO</v>
      </c>
      <c r="O44" t="str">
        <f t="shared" si="2"/>
        <v>NO</v>
      </c>
    </row>
    <row r="45" spans="1:15" ht="17.25" x14ac:dyDescent="0.3">
      <c r="A45">
        <f>ProVation!B45</f>
        <v>0</v>
      </c>
      <c r="B45" t="str">
        <f>LEFT(ProVation!E45, 10)</f>
        <v/>
      </c>
      <c r="C45">
        <f>ProVation!C45</f>
        <v>0</v>
      </c>
      <c r="D45">
        <f>ProVation!D45</f>
        <v>0</v>
      </c>
      <c r="E45" t="str">
        <f>IF(ISNUMBER(SEARCH("cannulate",ProVation!G45)),"YES", "NO")</f>
        <v>NO</v>
      </c>
      <c r="F45" t="str">
        <f>IF(ISNUMBER(SEARCH("inject",ProVation!G45)),"YES", "NO")</f>
        <v>NO</v>
      </c>
      <c r="G45" s="2" t="str">
        <f t="shared" si="0"/>
        <v>NO</v>
      </c>
      <c r="N45" s="10" t="str">
        <f t="shared" si="1"/>
        <v>NO</v>
      </c>
      <c r="O45" t="str">
        <f t="shared" si="2"/>
        <v>NO</v>
      </c>
    </row>
    <row r="46" spans="1:15" ht="17.25" x14ac:dyDescent="0.3">
      <c r="A46">
        <f>ProVation!B46</f>
        <v>0</v>
      </c>
      <c r="B46" t="str">
        <f>LEFT(ProVation!E46, 10)</f>
        <v/>
      </c>
      <c r="C46">
        <f>ProVation!C46</f>
        <v>0</v>
      </c>
      <c r="D46">
        <f>ProVation!D46</f>
        <v>0</v>
      </c>
      <c r="E46" t="str">
        <f>IF(ISNUMBER(SEARCH("cannulate",ProVation!G46)),"YES", "NO")</f>
        <v>NO</v>
      </c>
      <c r="F46" t="str">
        <f>IF(ISNUMBER(SEARCH("inject",ProVation!G46)),"YES", "NO")</f>
        <v>NO</v>
      </c>
      <c r="G46" s="2" t="str">
        <f t="shared" si="0"/>
        <v>NO</v>
      </c>
      <c r="N46" s="10" t="str">
        <f t="shared" si="1"/>
        <v>NO</v>
      </c>
      <c r="O46" t="str">
        <f t="shared" si="2"/>
        <v>NO</v>
      </c>
    </row>
    <row r="47" spans="1:15" ht="17.25" x14ac:dyDescent="0.3">
      <c r="A47">
        <f>ProVation!B47</f>
        <v>0</v>
      </c>
      <c r="B47" t="str">
        <f>LEFT(ProVation!E47, 10)</f>
        <v/>
      </c>
      <c r="C47">
        <f>ProVation!C47</f>
        <v>0</v>
      </c>
      <c r="D47">
        <f>ProVation!D47</f>
        <v>0</v>
      </c>
      <c r="E47" t="str">
        <f>IF(ISNUMBER(SEARCH("cannulate",ProVation!G47)),"YES", "NO")</f>
        <v>NO</v>
      </c>
      <c r="F47" t="str">
        <f>IF(ISNUMBER(SEARCH("inject",ProVation!G47)),"YES", "NO")</f>
        <v>NO</v>
      </c>
      <c r="G47" s="2" t="str">
        <f t="shared" si="0"/>
        <v>NO</v>
      </c>
      <c r="N47" s="10" t="str">
        <f t="shared" si="1"/>
        <v>NO</v>
      </c>
      <c r="O47" t="str">
        <f t="shared" si="2"/>
        <v>NO</v>
      </c>
    </row>
    <row r="48" spans="1:15" ht="17.25" x14ac:dyDescent="0.3">
      <c r="A48">
        <f>ProVation!B48</f>
        <v>0</v>
      </c>
      <c r="B48" t="str">
        <f>LEFT(ProVation!E48, 10)</f>
        <v/>
      </c>
      <c r="C48">
        <f>ProVation!C48</f>
        <v>0</v>
      </c>
      <c r="D48">
        <f>ProVation!D48</f>
        <v>0</v>
      </c>
      <c r="E48" t="str">
        <f>IF(ISNUMBER(SEARCH("cannulate",ProVation!G48)),"YES", "NO")</f>
        <v>NO</v>
      </c>
      <c r="F48" t="str">
        <f>IF(ISNUMBER(SEARCH("inject",ProVation!G48)),"YES", "NO")</f>
        <v>NO</v>
      </c>
      <c r="G48" s="2" t="str">
        <f t="shared" si="0"/>
        <v>NO</v>
      </c>
      <c r="N48" s="10" t="str">
        <f t="shared" si="1"/>
        <v>NO</v>
      </c>
      <c r="O48" t="str">
        <f t="shared" si="2"/>
        <v>NO</v>
      </c>
    </row>
    <row r="49" spans="1:15" ht="17.25" x14ac:dyDescent="0.3">
      <c r="A49">
        <f>ProVation!B49</f>
        <v>0</v>
      </c>
      <c r="B49" t="str">
        <f>LEFT(ProVation!E49, 10)</f>
        <v/>
      </c>
      <c r="C49">
        <f>ProVation!C49</f>
        <v>0</v>
      </c>
      <c r="D49">
        <f>ProVation!D49</f>
        <v>0</v>
      </c>
      <c r="E49" t="str">
        <f>IF(ISNUMBER(SEARCH("cannulate",ProVation!G49)),"YES", "NO")</f>
        <v>NO</v>
      </c>
      <c r="F49" t="str">
        <f>IF(ISNUMBER(SEARCH("inject",ProVation!G49)),"YES", "NO")</f>
        <v>NO</v>
      </c>
      <c r="G49" s="2" t="str">
        <f t="shared" si="0"/>
        <v>NO</v>
      </c>
      <c r="N49" s="10" t="str">
        <f t="shared" si="1"/>
        <v>NO</v>
      </c>
      <c r="O49" t="str">
        <f t="shared" si="2"/>
        <v>NO</v>
      </c>
    </row>
    <row r="50" spans="1:15" ht="17.25" x14ac:dyDescent="0.3">
      <c r="A50">
        <f>ProVation!B50</f>
        <v>0</v>
      </c>
      <c r="B50" t="str">
        <f>LEFT(ProVation!E50, 10)</f>
        <v/>
      </c>
      <c r="C50">
        <f>ProVation!C50</f>
        <v>0</v>
      </c>
      <c r="D50">
        <f>ProVation!D50</f>
        <v>0</v>
      </c>
      <c r="E50" t="str">
        <f>IF(ISNUMBER(SEARCH("cannulate",ProVation!G50)),"YES", "NO")</f>
        <v>NO</v>
      </c>
      <c r="F50" t="str">
        <f>IF(ISNUMBER(SEARCH("inject",ProVation!G50)),"YES", "NO")</f>
        <v>NO</v>
      </c>
      <c r="G50" s="2" t="str">
        <f t="shared" si="0"/>
        <v>NO</v>
      </c>
      <c r="N50" s="10" t="str">
        <f t="shared" si="1"/>
        <v>NO</v>
      </c>
      <c r="O50" t="str">
        <f t="shared" si="2"/>
        <v>NO</v>
      </c>
    </row>
    <row r="51" spans="1:15" ht="17.25" x14ac:dyDescent="0.3">
      <c r="A51">
        <f>ProVation!B51</f>
        <v>0</v>
      </c>
      <c r="B51" t="str">
        <f>LEFT(ProVation!E51, 10)</f>
        <v/>
      </c>
      <c r="C51">
        <f>ProVation!C51</f>
        <v>0</v>
      </c>
      <c r="D51">
        <f>ProVation!D51</f>
        <v>0</v>
      </c>
      <c r="E51" t="str">
        <f>IF(ISNUMBER(SEARCH("cannulate",ProVation!G51)),"YES", "NO")</f>
        <v>NO</v>
      </c>
      <c r="F51" t="str">
        <f>IF(ISNUMBER(SEARCH("inject",ProVation!G51)),"YES", "NO")</f>
        <v>NO</v>
      </c>
      <c r="G51" s="2" t="str">
        <f t="shared" si="0"/>
        <v>NO</v>
      </c>
      <c r="N51" s="10" t="str">
        <f t="shared" si="1"/>
        <v>NO</v>
      </c>
      <c r="O51" t="str">
        <f t="shared" si="2"/>
        <v>NO</v>
      </c>
    </row>
    <row r="52" spans="1:15" ht="17.25" x14ac:dyDescent="0.3">
      <c r="A52">
        <f>ProVation!B52</f>
        <v>0</v>
      </c>
      <c r="B52" t="str">
        <f>LEFT(ProVation!E52, 10)</f>
        <v/>
      </c>
      <c r="C52">
        <f>ProVation!C52</f>
        <v>0</v>
      </c>
      <c r="D52">
        <f>ProVation!D52</f>
        <v>0</v>
      </c>
      <c r="E52" t="str">
        <f>IF(ISNUMBER(SEARCH("cannulate",ProVation!G52)),"YES", "NO")</f>
        <v>NO</v>
      </c>
      <c r="F52" t="str">
        <f>IF(ISNUMBER(SEARCH("inject",ProVation!G52)),"YES", "NO")</f>
        <v>NO</v>
      </c>
      <c r="G52" s="2" t="str">
        <f t="shared" si="0"/>
        <v>NO</v>
      </c>
      <c r="N52" s="10" t="str">
        <f t="shared" si="1"/>
        <v>NO</v>
      </c>
      <c r="O52" t="str">
        <f t="shared" si="2"/>
        <v>NO</v>
      </c>
    </row>
    <row r="53" spans="1:15" ht="17.25" x14ac:dyDescent="0.3">
      <c r="A53">
        <f>ProVation!B53</f>
        <v>0</v>
      </c>
      <c r="B53" t="str">
        <f>LEFT(ProVation!E53, 10)</f>
        <v/>
      </c>
      <c r="C53">
        <f>ProVation!C53</f>
        <v>0</v>
      </c>
      <c r="D53">
        <f>ProVation!D53</f>
        <v>0</v>
      </c>
      <c r="E53" t="str">
        <f>IF(ISNUMBER(SEARCH("cannulate",ProVation!G53)),"YES", "NO")</f>
        <v>NO</v>
      </c>
      <c r="F53" t="str">
        <f>IF(ISNUMBER(SEARCH("inject",ProVation!G53)),"YES", "NO")</f>
        <v>NO</v>
      </c>
      <c r="G53" s="2" t="str">
        <f t="shared" si="0"/>
        <v>NO</v>
      </c>
      <c r="N53" s="10" t="str">
        <f t="shared" si="1"/>
        <v>NO</v>
      </c>
      <c r="O53" t="str">
        <f t="shared" si="2"/>
        <v>NO</v>
      </c>
    </row>
    <row r="54" spans="1:15" ht="17.25" x14ac:dyDescent="0.3">
      <c r="A54">
        <f>ProVation!B54</f>
        <v>0</v>
      </c>
      <c r="B54" t="str">
        <f>LEFT(ProVation!E54, 10)</f>
        <v/>
      </c>
      <c r="C54">
        <f>ProVation!C54</f>
        <v>0</v>
      </c>
      <c r="D54">
        <f>ProVation!D54</f>
        <v>0</v>
      </c>
      <c r="E54" t="str">
        <f>IF(ISNUMBER(SEARCH("cannulate",ProVation!G54)),"YES", "NO")</f>
        <v>NO</v>
      </c>
      <c r="F54" t="str">
        <f>IF(ISNUMBER(SEARCH("inject",ProVation!G54)),"YES", "NO")</f>
        <v>NO</v>
      </c>
      <c r="G54" s="2" t="str">
        <f t="shared" si="0"/>
        <v>NO</v>
      </c>
      <c r="N54" s="10" t="str">
        <f t="shared" si="1"/>
        <v>NO</v>
      </c>
      <c r="O54" t="str">
        <f t="shared" si="2"/>
        <v>NO</v>
      </c>
    </row>
    <row r="55" spans="1:15" ht="17.25" x14ac:dyDescent="0.3">
      <c r="A55">
        <f>ProVation!B55</f>
        <v>0</v>
      </c>
      <c r="B55" t="str">
        <f>LEFT(ProVation!E55, 10)</f>
        <v/>
      </c>
      <c r="C55">
        <f>ProVation!C55</f>
        <v>0</v>
      </c>
      <c r="D55">
        <f>ProVation!D55</f>
        <v>0</v>
      </c>
      <c r="E55" t="str">
        <f>IF(ISNUMBER(SEARCH("cannulate",ProVation!G55)),"YES", "NO")</f>
        <v>NO</v>
      </c>
      <c r="F55" t="str">
        <f>IF(ISNUMBER(SEARCH("inject",ProVation!G55)),"YES", "NO")</f>
        <v>NO</v>
      </c>
      <c r="G55" s="2" t="str">
        <f t="shared" si="0"/>
        <v>NO</v>
      </c>
      <c r="N55" s="10" t="str">
        <f t="shared" si="1"/>
        <v>NO</v>
      </c>
      <c r="O55" t="str">
        <f t="shared" si="2"/>
        <v>NO</v>
      </c>
    </row>
    <row r="56" spans="1:15" ht="17.25" x14ac:dyDescent="0.3">
      <c r="A56">
        <f>ProVation!B56</f>
        <v>0</v>
      </c>
      <c r="B56" t="str">
        <f>LEFT(ProVation!E56, 10)</f>
        <v/>
      </c>
      <c r="C56">
        <f>ProVation!C56</f>
        <v>0</v>
      </c>
      <c r="D56">
        <f>ProVation!D56</f>
        <v>0</v>
      </c>
      <c r="E56" t="str">
        <f>IF(ISNUMBER(SEARCH("cannulate",ProVation!G56)),"YES", "NO")</f>
        <v>NO</v>
      </c>
      <c r="F56" t="str">
        <f>IF(ISNUMBER(SEARCH("inject",ProVation!G56)),"YES", "NO")</f>
        <v>NO</v>
      </c>
      <c r="G56" s="2" t="str">
        <f t="shared" si="0"/>
        <v>NO</v>
      </c>
      <c r="N56" s="10" t="str">
        <f t="shared" si="1"/>
        <v>NO</v>
      </c>
      <c r="O56" t="str">
        <f t="shared" si="2"/>
        <v>NO</v>
      </c>
    </row>
    <row r="57" spans="1:15" ht="17.25" x14ac:dyDescent="0.3">
      <c r="A57">
        <f>ProVation!B57</f>
        <v>0</v>
      </c>
      <c r="B57" t="str">
        <f>LEFT(ProVation!E57, 10)</f>
        <v/>
      </c>
      <c r="C57">
        <f>ProVation!C57</f>
        <v>0</v>
      </c>
      <c r="D57">
        <f>ProVation!D57</f>
        <v>0</v>
      </c>
      <c r="E57" t="str">
        <f>IF(ISNUMBER(SEARCH("cannulate",ProVation!G57)),"YES", "NO")</f>
        <v>NO</v>
      </c>
      <c r="F57" t="str">
        <f>IF(ISNUMBER(SEARCH("inject",ProVation!G57)),"YES", "NO")</f>
        <v>NO</v>
      </c>
      <c r="G57" s="2" t="str">
        <f t="shared" si="0"/>
        <v>NO</v>
      </c>
      <c r="N57" s="10" t="str">
        <f t="shared" si="1"/>
        <v>NO</v>
      </c>
      <c r="O57" t="str">
        <f t="shared" si="2"/>
        <v>NO</v>
      </c>
    </row>
    <row r="58" spans="1:15" ht="17.25" x14ac:dyDescent="0.3">
      <c r="A58">
        <f>ProVation!B58</f>
        <v>0</v>
      </c>
      <c r="B58" t="str">
        <f>LEFT(ProVation!E58, 10)</f>
        <v/>
      </c>
      <c r="C58">
        <f>ProVation!C58</f>
        <v>0</v>
      </c>
      <c r="D58">
        <f>ProVation!D58</f>
        <v>0</v>
      </c>
      <c r="E58" t="str">
        <f>IF(ISNUMBER(SEARCH("cannulate",ProVation!G58)),"YES", "NO")</f>
        <v>NO</v>
      </c>
      <c r="F58" t="str">
        <f>IF(ISNUMBER(SEARCH("inject",ProVation!G58)),"YES", "NO")</f>
        <v>NO</v>
      </c>
      <c r="G58" s="2" t="str">
        <f t="shared" si="0"/>
        <v>NO</v>
      </c>
      <c r="N58" s="10" t="str">
        <f t="shared" si="1"/>
        <v>NO</v>
      </c>
      <c r="O58" t="str">
        <f t="shared" si="2"/>
        <v>NO</v>
      </c>
    </row>
    <row r="59" spans="1:15" ht="17.25" x14ac:dyDescent="0.3">
      <c r="A59">
        <f>ProVation!B59</f>
        <v>0</v>
      </c>
      <c r="B59" t="str">
        <f>LEFT(ProVation!E59, 10)</f>
        <v/>
      </c>
      <c r="C59">
        <f>ProVation!C59</f>
        <v>0</v>
      </c>
      <c r="D59">
        <f>ProVation!D59</f>
        <v>0</v>
      </c>
      <c r="E59" t="str">
        <f>IF(ISNUMBER(SEARCH("cannulate",ProVation!G59)),"YES", "NO")</f>
        <v>NO</v>
      </c>
      <c r="F59" t="str">
        <f>IF(ISNUMBER(SEARCH("inject",ProVation!G59)),"YES", "NO")</f>
        <v>NO</v>
      </c>
      <c r="G59" s="2" t="str">
        <f t="shared" si="0"/>
        <v>NO</v>
      </c>
      <c r="N59" s="10" t="str">
        <f t="shared" si="1"/>
        <v>NO</v>
      </c>
      <c r="O59" t="str">
        <f t="shared" si="2"/>
        <v>NO</v>
      </c>
    </row>
    <row r="60" spans="1:15" ht="17.25" x14ac:dyDescent="0.3">
      <c r="A60">
        <f>ProVation!B60</f>
        <v>0</v>
      </c>
      <c r="B60" t="str">
        <f>LEFT(ProVation!E60, 10)</f>
        <v/>
      </c>
      <c r="C60">
        <f>ProVation!C60</f>
        <v>0</v>
      </c>
      <c r="D60">
        <f>ProVation!D60</f>
        <v>0</v>
      </c>
      <c r="E60" t="str">
        <f>IF(ISNUMBER(SEARCH("cannulate",ProVation!G60)),"YES", "NO")</f>
        <v>NO</v>
      </c>
      <c r="F60" t="str">
        <f>IF(ISNUMBER(SEARCH("inject",ProVation!G60)),"YES", "NO")</f>
        <v>NO</v>
      </c>
      <c r="G60" s="2" t="str">
        <f t="shared" si="0"/>
        <v>NO</v>
      </c>
      <c r="N60" s="10" t="str">
        <f t="shared" si="1"/>
        <v>NO</v>
      </c>
      <c r="O60" t="str">
        <f t="shared" si="2"/>
        <v>NO</v>
      </c>
    </row>
    <row r="61" spans="1:15" ht="17.25" x14ac:dyDescent="0.3">
      <c r="A61">
        <f>ProVation!B61</f>
        <v>0</v>
      </c>
      <c r="B61" t="str">
        <f>LEFT(ProVation!E61, 10)</f>
        <v/>
      </c>
      <c r="C61">
        <f>ProVation!C61</f>
        <v>0</v>
      </c>
      <c r="D61">
        <f>ProVation!D61</f>
        <v>0</v>
      </c>
      <c r="E61" t="str">
        <f>IF(ISNUMBER(SEARCH("cannulate",ProVation!G61)),"YES", "NO")</f>
        <v>NO</v>
      </c>
      <c r="F61" t="str">
        <f>IF(ISNUMBER(SEARCH("inject",ProVation!G61)),"YES", "NO")</f>
        <v>NO</v>
      </c>
      <c r="G61" s="2" t="str">
        <f t="shared" si="0"/>
        <v>NO</v>
      </c>
      <c r="N61" s="10" t="str">
        <f t="shared" si="1"/>
        <v>NO</v>
      </c>
      <c r="O61" t="str">
        <f t="shared" si="2"/>
        <v>NO</v>
      </c>
    </row>
    <row r="62" spans="1:15" ht="17.25" x14ac:dyDescent="0.3">
      <c r="A62">
        <f>ProVation!B62</f>
        <v>0</v>
      </c>
      <c r="B62" t="str">
        <f>LEFT(ProVation!E62, 10)</f>
        <v/>
      </c>
      <c r="C62">
        <f>ProVation!C62</f>
        <v>0</v>
      </c>
      <c r="D62">
        <f>ProVation!D62</f>
        <v>0</v>
      </c>
      <c r="E62" t="str">
        <f>IF(ISNUMBER(SEARCH("cannulate",ProVation!G62)),"YES", "NO")</f>
        <v>NO</v>
      </c>
      <c r="F62" t="str">
        <f>IF(ISNUMBER(SEARCH("inject",ProVation!G62)),"YES", "NO")</f>
        <v>NO</v>
      </c>
      <c r="G62" s="2" t="str">
        <f t="shared" si="0"/>
        <v>NO</v>
      </c>
      <c r="N62" s="10" t="str">
        <f t="shared" si="1"/>
        <v>NO</v>
      </c>
      <c r="O62" t="str">
        <f t="shared" si="2"/>
        <v>NO</v>
      </c>
    </row>
    <row r="63" spans="1:15" ht="17.25" x14ac:dyDescent="0.3">
      <c r="A63">
        <f>ProVation!B63</f>
        <v>0</v>
      </c>
      <c r="B63" t="str">
        <f>LEFT(ProVation!E63, 10)</f>
        <v/>
      </c>
      <c r="C63">
        <f>ProVation!C63</f>
        <v>0</v>
      </c>
      <c r="D63">
        <f>ProVation!D63</f>
        <v>0</v>
      </c>
      <c r="E63" t="str">
        <f>IF(ISNUMBER(SEARCH("cannulate",ProVation!G63)),"YES", "NO")</f>
        <v>NO</v>
      </c>
      <c r="F63" t="str">
        <f>IF(ISNUMBER(SEARCH("inject",ProVation!G63)),"YES", "NO")</f>
        <v>NO</v>
      </c>
      <c r="G63" s="2" t="str">
        <f t="shared" si="0"/>
        <v>NO</v>
      </c>
      <c r="N63" s="10" t="str">
        <f t="shared" si="1"/>
        <v>NO</v>
      </c>
      <c r="O63" t="str">
        <f t="shared" si="2"/>
        <v>NO</v>
      </c>
    </row>
    <row r="64" spans="1:15" ht="17.25" x14ac:dyDescent="0.3">
      <c r="A64">
        <f>ProVation!B64</f>
        <v>0</v>
      </c>
      <c r="B64" t="str">
        <f>LEFT(ProVation!E64, 10)</f>
        <v/>
      </c>
      <c r="C64">
        <f>ProVation!C64</f>
        <v>0</v>
      </c>
      <c r="D64">
        <f>ProVation!D64</f>
        <v>0</v>
      </c>
      <c r="E64" t="str">
        <f>IF(ISNUMBER(SEARCH("cannulate",ProVation!G64)),"YES", "NO")</f>
        <v>NO</v>
      </c>
      <c r="F64" t="str">
        <f>IF(ISNUMBER(SEARCH("inject",ProVation!G64)),"YES", "NO")</f>
        <v>NO</v>
      </c>
      <c r="G64" s="2" t="str">
        <f t="shared" si="0"/>
        <v>NO</v>
      </c>
      <c r="N64" s="10" t="str">
        <f t="shared" si="1"/>
        <v>NO</v>
      </c>
      <c r="O64" t="str">
        <f t="shared" si="2"/>
        <v>NO</v>
      </c>
    </row>
    <row r="65" spans="1:15" ht="17.25" x14ac:dyDescent="0.3">
      <c r="A65">
        <f>ProVation!B65</f>
        <v>0</v>
      </c>
      <c r="B65" t="str">
        <f>LEFT(ProVation!E65, 10)</f>
        <v/>
      </c>
      <c r="C65">
        <f>ProVation!C65</f>
        <v>0</v>
      </c>
      <c r="D65">
        <f>ProVation!D65</f>
        <v>0</v>
      </c>
      <c r="E65" t="str">
        <f>IF(ISNUMBER(SEARCH("cannulate",ProVation!G65)),"YES", "NO")</f>
        <v>NO</v>
      </c>
      <c r="F65" t="str">
        <f>IF(ISNUMBER(SEARCH("inject",ProVation!G65)),"YES", "NO")</f>
        <v>NO</v>
      </c>
      <c r="G65" s="2" t="str">
        <f t="shared" si="0"/>
        <v>NO</v>
      </c>
      <c r="N65" s="10" t="str">
        <f t="shared" si="1"/>
        <v>NO</v>
      </c>
      <c r="O65" t="str">
        <f t="shared" si="2"/>
        <v>NO</v>
      </c>
    </row>
    <row r="66" spans="1:15" ht="17.25" x14ac:dyDescent="0.3">
      <c r="A66">
        <f>ProVation!B66</f>
        <v>0</v>
      </c>
      <c r="B66" t="str">
        <f>LEFT(ProVation!E66, 10)</f>
        <v/>
      </c>
      <c r="C66">
        <f>ProVation!C66</f>
        <v>0</v>
      </c>
      <c r="D66">
        <f>ProVation!D66</f>
        <v>0</v>
      </c>
      <c r="E66" t="str">
        <f>IF(ISNUMBER(SEARCH("cannulate",ProVation!G66)),"YES", "NO")</f>
        <v>NO</v>
      </c>
      <c r="F66" t="str">
        <f>IF(ISNUMBER(SEARCH("inject",ProVation!G66)),"YES", "NO")</f>
        <v>NO</v>
      </c>
      <c r="G66" s="2" t="str">
        <f t="shared" si="0"/>
        <v>NO</v>
      </c>
      <c r="N66" s="10" t="str">
        <f t="shared" si="1"/>
        <v>NO</v>
      </c>
      <c r="O66" t="str">
        <f t="shared" si="2"/>
        <v>NO</v>
      </c>
    </row>
    <row r="67" spans="1:15" ht="17.25" x14ac:dyDescent="0.3">
      <c r="A67">
        <f>ProVation!B67</f>
        <v>0</v>
      </c>
      <c r="B67" t="str">
        <f>LEFT(ProVation!E67, 10)</f>
        <v/>
      </c>
      <c r="C67">
        <f>ProVation!C67</f>
        <v>0</v>
      </c>
      <c r="D67">
        <f>ProVation!D67</f>
        <v>0</v>
      </c>
      <c r="E67" t="str">
        <f>IF(ISNUMBER(SEARCH("cannulate",ProVation!G67)),"YES", "NO")</f>
        <v>NO</v>
      </c>
      <c r="F67" t="str">
        <f>IF(ISNUMBER(SEARCH("inject",ProVation!G67)),"YES", "NO")</f>
        <v>NO</v>
      </c>
      <c r="G67" s="2" t="str">
        <f t="shared" ref="G67:G130" si="3">IF((OR(E67="Yes", F67="yes")), "YES", "NO")</f>
        <v>NO</v>
      </c>
      <c r="N67" s="10" t="str">
        <f t="shared" ref="N67:N130" si="4">IF(AND(O67="yes",H67="yes"),"YES", "NO")</f>
        <v>NO</v>
      </c>
      <c r="O67" t="str">
        <f t="shared" ref="O67:O130" si="5">IF(OR(I67="CBD cannulated", I67="PD cannulated"), "YES", "NO")</f>
        <v>NO</v>
      </c>
    </row>
    <row r="68" spans="1:15" ht="17.25" x14ac:dyDescent="0.3">
      <c r="A68">
        <f>ProVation!B68</f>
        <v>0</v>
      </c>
      <c r="B68" t="str">
        <f>LEFT(ProVation!E68, 10)</f>
        <v/>
      </c>
      <c r="C68">
        <f>ProVation!C68</f>
        <v>0</v>
      </c>
      <c r="D68">
        <f>ProVation!D68</f>
        <v>0</v>
      </c>
      <c r="E68" t="str">
        <f>IF(ISNUMBER(SEARCH("cannulate",ProVation!G68)),"YES", "NO")</f>
        <v>NO</v>
      </c>
      <c r="F68" t="str">
        <f>IF(ISNUMBER(SEARCH("inject",ProVation!G68)),"YES", "NO")</f>
        <v>NO</v>
      </c>
      <c r="G68" s="2" t="str">
        <f t="shared" si="3"/>
        <v>NO</v>
      </c>
      <c r="N68" s="10" t="str">
        <f t="shared" si="4"/>
        <v>NO</v>
      </c>
      <c r="O68" t="str">
        <f t="shared" si="5"/>
        <v>NO</v>
      </c>
    </row>
    <row r="69" spans="1:15" ht="17.25" x14ac:dyDescent="0.3">
      <c r="A69">
        <f>ProVation!B69</f>
        <v>0</v>
      </c>
      <c r="B69" t="str">
        <f>LEFT(ProVation!E69, 10)</f>
        <v/>
      </c>
      <c r="C69">
        <f>ProVation!C69</f>
        <v>0</v>
      </c>
      <c r="D69">
        <f>ProVation!D69</f>
        <v>0</v>
      </c>
      <c r="E69" t="str">
        <f>IF(ISNUMBER(SEARCH("cannulate",ProVation!G69)),"YES", "NO")</f>
        <v>NO</v>
      </c>
      <c r="F69" t="str">
        <f>IF(ISNUMBER(SEARCH("inject",ProVation!G69)),"YES", "NO")</f>
        <v>NO</v>
      </c>
      <c r="G69" s="2" t="str">
        <f t="shared" si="3"/>
        <v>NO</v>
      </c>
      <c r="N69" s="10" t="str">
        <f t="shared" si="4"/>
        <v>NO</v>
      </c>
      <c r="O69" t="str">
        <f t="shared" si="5"/>
        <v>NO</v>
      </c>
    </row>
    <row r="70" spans="1:15" ht="17.25" x14ac:dyDescent="0.3">
      <c r="A70">
        <f>ProVation!B70</f>
        <v>0</v>
      </c>
      <c r="B70" t="str">
        <f>LEFT(ProVation!E70, 10)</f>
        <v/>
      </c>
      <c r="C70">
        <f>ProVation!C70</f>
        <v>0</v>
      </c>
      <c r="D70">
        <f>ProVation!D70</f>
        <v>0</v>
      </c>
      <c r="E70" t="str">
        <f>IF(ISNUMBER(SEARCH("cannulate",ProVation!G70)),"YES", "NO")</f>
        <v>NO</v>
      </c>
      <c r="F70" t="str">
        <f>IF(ISNUMBER(SEARCH("inject",ProVation!G70)),"YES", "NO")</f>
        <v>NO</v>
      </c>
      <c r="G70" s="2" t="str">
        <f t="shared" si="3"/>
        <v>NO</v>
      </c>
      <c r="N70" s="10" t="str">
        <f t="shared" si="4"/>
        <v>NO</v>
      </c>
      <c r="O70" t="str">
        <f t="shared" si="5"/>
        <v>NO</v>
      </c>
    </row>
    <row r="71" spans="1:15" ht="17.25" x14ac:dyDescent="0.3">
      <c r="A71">
        <f>ProVation!B71</f>
        <v>0</v>
      </c>
      <c r="B71" t="str">
        <f>LEFT(ProVation!E71, 10)</f>
        <v/>
      </c>
      <c r="C71">
        <f>ProVation!C71</f>
        <v>0</v>
      </c>
      <c r="D71">
        <f>ProVation!D71</f>
        <v>0</v>
      </c>
      <c r="E71" t="str">
        <f>IF(ISNUMBER(SEARCH("cannulate",ProVation!G71)),"YES", "NO")</f>
        <v>NO</v>
      </c>
      <c r="F71" t="str">
        <f>IF(ISNUMBER(SEARCH("inject",ProVation!G71)),"YES", "NO")</f>
        <v>NO</v>
      </c>
      <c r="G71" s="2" t="str">
        <f t="shared" si="3"/>
        <v>NO</v>
      </c>
      <c r="N71" s="10" t="str">
        <f t="shared" si="4"/>
        <v>NO</v>
      </c>
      <c r="O71" t="str">
        <f t="shared" si="5"/>
        <v>NO</v>
      </c>
    </row>
    <row r="72" spans="1:15" ht="17.25" x14ac:dyDescent="0.3">
      <c r="A72">
        <f>ProVation!B72</f>
        <v>0</v>
      </c>
      <c r="B72" t="str">
        <f>LEFT(ProVation!E72, 10)</f>
        <v/>
      </c>
      <c r="C72">
        <f>ProVation!C72</f>
        <v>0</v>
      </c>
      <c r="D72">
        <f>ProVation!D72</f>
        <v>0</v>
      </c>
      <c r="E72" t="str">
        <f>IF(ISNUMBER(SEARCH("cannulate",ProVation!G72)),"YES", "NO")</f>
        <v>NO</v>
      </c>
      <c r="F72" t="str">
        <f>IF(ISNUMBER(SEARCH("inject",ProVation!G72)),"YES", "NO")</f>
        <v>NO</v>
      </c>
      <c r="G72" s="2" t="str">
        <f t="shared" si="3"/>
        <v>NO</v>
      </c>
      <c r="N72" s="10" t="str">
        <f t="shared" si="4"/>
        <v>NO</v>
      </c>
      <c r="O72" t="str">
        <f t="shared" si="5"/>
        <v>NO</v>
      </c>
    </row>
    <row r="73" spans="1:15" ht="17.25" x14ac:dyDescent="0.3">
      <c r="A73">
        <f>ProVation!B73</f>
        <v>0</v>
      </c>
      <c r="B73" t="str">
        <f>LEFT(ProVation!E73, 10)</f>
        <v/>
      </c>
      <c r="C73">
        <f>ProVation!C73</f>
        <v>0</v>
      </c>
      <c r="D73">
        <f>ProVation!D73</f>
        <v>0</v>
      </c>
      <c r="E73" t="str">
        <f>IF(ISNUMBER(SEARCH("cannulate",ProVation!G73)),"YES", "NO")</f>
        <v>NO</v>
      </c>
      <c r="F73" t="str">
        <f>IF(ISNUMBER(SEARCH("inject",ProVation!G73)),"YES", "NO")</f>
        <v>NO</v>
      </c>
      <c r="G73" s="2" t="str">
        <f t="shared" si="3"/>
        <v>NO</v>
      </c>
      <c r="N73" s="10" t="str">
        <f t="shared" si="4"/>
        <v>NO</v>
      </c>
      <c r="O73" t="str">
        <f t="shared" si="5"/>
        <v>NO</v>
      </c>
    </row>
    <row r="74" spans="1:15" ht="17.25" x14ac:dyDescent="0.3">
      <c r="A74">
        <f>ProVation!B74</f>
        <v>0</v>
      </c>
      <c r="B74" t="str">
        <f>LEFT(ProVation!E74, 10)</f>
        <v/>
      </c>
      <c r="C74">
        <f>ProVation!C74</f>
        <v>0</v>
      </c>
      <c r="D74">
        <f>ProVation!D74</f>
        <v>0</v>
      </c>
      <c r="E74" t="str">
        <f>IF(ISNUMBER(SEARCH("cannulate",ProVation!G74)),"YES", "NO")</f>
        <v>NO</v>
      </c>
      <c r="F74" t="str">
        <f>IF(ISNUMBER(SEARCH("inject",ProVation!G74)),"YES", "NO")</f>
        <v>NO</v>
      </c>
      <c r="G74" s="2" t="str">
        <f t="shared" si="3"/>
        <v>NO</v>
      </c>
      <c r="N74" s="10" t="str">
        <f t="shared" si="4"/>
        <v>NO</v>
      </c>
      <c r="O74" t="str">
        <f t="shared" si="5"/>
        <v>NO</v>
      </c>
    </row>
    <row r="75" spans="1:15" ht="17.25" x14ac:dyDescent="0.3">
      <c r="A75">
        <f>ProVation!B75</f>
        <v>0</v>
      </c>
      <c r="B75" t="str">
        <f>LEFT(ProVation!E75, 10)</f>
        <v/>
      </c>
      <c r="C75">
        <f>ProVation!C75</f>
        <v>0</v>
      </c>
      <c r="D75">
        <f>ProVation!D75</f>
        <v>0</v>
      </c>
      <c r="E75" t="str">
        <f>IF(ISNUMBER(SEARCH("cannulate",ProVation!G75)),"YES", "NO")</f>
        <v>NO</v>
      </c>
      <c r="F75" t="str">
        <f>IF(ISNUMBER(SEARCH("inject",ProVation!G75)),"YES", "NO")</f>
        <v>NO</v>
      </c>
      <c r="G75" s="2" t="str">
        <f t="shared" si="3"/>
        <v>NO</v>
      </c>
      <c r="N75" s="10" t="str">
        <f t="shared" si="4"/>
        <v>NO</v>
      </c>
      <c r="O75" t="str">
        <f t="shared" si="5"/>
        <v>NO</v>
      </c>
    </row>
    <row r="76" spans="1:15" ht="17.25" x14ac:dyDescent="0.3">
      <c r="A76">
        <f>ProVation!B76</f>
        <v>0</v>
      </c>
      <c r="B76" t="str">
        <f>LEFT(ProVation!E76, 10)</f>
        <v/>
      </c>
      <c r="C76">
        <f>ProVation!C76</f>
        <v>0</v>
      </c>
      <c r="D76">
        <f>ProVation!D76</f>
        <v>0</v>
      </c>
      <c r="E76" t="str">
        <f>IF(ISNUMBER(SEARCH("cannulate",ProVation!G76)),"YES", "NO")</f>
        <v>NO</v>
      </c>
      <c r="F76" t="str">
        <f>IF(ISNUMBER(SEARCH("inject",ProVation!G76)),"YES", "NO")</f>
        <v>NO</v>
      </c>
      <c r="G76" s="2" t="str">
        <f t="shared" si="3"/>
        <v>NO</v>
      </c>
      <c r="N76" s="10" t="str">
        <f t="shared" si="4"/>
        <v>NO</v>
      </c>
      <c r="O76" t="str">
        <f t="shared" si="5"/>
        <v>NO</v>
      </c>
    </row>
    <row r="77" spans="1:15" ht="17.25" x14ac:dyDescent="0.3">
      <c r="A77">
        <f>ProVation!B77</f>
        <v>0</v>
      </c>
      <c r="B77" t="str">
        <f>LEFT(ProVation!E77, 10)</f>
        <v/>
      </c>
      <c r="C77">
        <f>ProVation!C77</f>
        <v>0</v>
      </c>
      <c r="D77">
        <f>ProVation!D77</f>
        <v>0</v>
      </c>
      <c r="E77" t="str">
        <f>IF(ISNUMBER(SEARCH("cannulate",ProVation!G77)),"YES", "NO")</f>
        <v>NO</v>
      </c>
      <c r="F77" t="str">
        <f>IF(ISNUMBER(SEARCH("inject",ProVation!G77)),"YES", "NO")</f>
        <v>NO</v>
      </c>
      <c r="G77" s="2" t="str">
        <f t="shared" si="3"/>
        <v>NO</v>
      </c>
      <c r="N77" s="10" t="str">
        <f t="shared" si="4"/>
        <v>NO</v>
      </c>
      <c r="O77" t="str">
        <f t="shared" si="5"/>
        <v>NO</v>
      </c>
    </row>
    <row r="78" spans="1:15" ht="17.25" x14ac:dyDescent="0.3">
      <c r="A78">
        <f>ProVation!B78</f>
        <v>0</v>
      </c>
      <c r="B78" t="str">
        <f>LEFT(ProVation!E78, 10)</f>
        <v/>
      </c>
      <c r="C78">
        <f>ProVation!C78</f>
        <v>0</v>
      </c>
      <c r="D78">
        <f>ProVation!D78</f>
        <v>0</v>
      </c>
      <c r="E78" t="str">
        <f>IF(ISNUMBER(SEARCH("cannulate",ProVation!G78)),"YES", "NO")</f>
        <v>NO</v>
      </c>
      <c r="F78" t="str">
        <f>IF(ISNUMBER(SEARCH("inject",ProVation!G78)),"YES", "NO")</f>
        <v>NO</v>
      </c>
      <c r="G78" s="2" t="str">
        <f t="shared" si="3"/>
        <v>NO</v>
      </c>
      <c r="N78" s="10" t="str">
        <f t="shared" si="4"/>
        <v>NO</v>
      </c>
      <c r="O78" t="str">
        <f t="shared" si="5"/>
        <v>NO</v>
      </c>
    </row>
    <row r="79" spans="1:15" ht="17.25" x14ac:dyDescent="0.3">
      <c r="A79">
        <f>ProVation!B79</f>
        <v>0</v>
      </c>
      <c r="B79" t="str">
        <f>LEFT(ProVation!E79, 10)</f>
        <v/>
      </c>
      <c r="C79">
        <f>ProVation!C79</f>
        <v>0</v>
      </c>
      <c r="D79">
        <f>ProVation!D79</f>
        <v>0</v>
      </c>
      <c r="E79" t="str">
        <f>IF(ISNUMBER(SEARCH("cannulate",ProVation!G79)),"YES", "NO")</f>
        <v>NO</v>
      </c>
      <c r="F79" t="str">
        <f>IF(ISNUMBER(SEARCH("inject",ProVation!G79)),"YES", "NO")</f>
        <v>NO</v>
      </c>
      <c r="G79" s="2" t="str">
        <f t="shared" si="3"/>
        <v>NO</v>
      </c>
      <c r="N79" s="10" t="str">
        <f t="shared" si="4"/>
        <v>NO</v>
      </c>
      <c r="O79" t="str">
        <f t="shared" si="5"/>
        <v>NO</v>
      </c>
    </row>
    <row r="80" spans="1:15" ht="17.25" x14ac:dyDescent="0.3">
      <c r="A80">
        <f>ProVation!B80</f>
        <v>0</v>
      </c>
      <c r="B80" t="str">
        <f>LEFT(ProVation!E80, 10)</f>
        <v/>
      </c>
      <c r="C80">
        <f>ProVation!C80</f>
        <v>0</v>
      </c>
      <c r="D80">
        <f>ProVation!D80</f>
        <v>0</v>
      </c>
      <c r="E80" t="str">
        <f>IF(ISNUMBER(SEARCH("cannulate",ProVation!G80)),"YES", "NO")</f>
        <v>NO</v>
      </c>
      <c r="F80" t="str">
        <f>IF(ISNUMBER(SEARCH("inject",ProVation!G80)),"YES", "NO")</f>
        <v>NO</v>
      </c>
      <c r="G80" s="2" t="str">
        <f t="shared" si="3"/>
        <v>NO</v>
      </c>
      <c r="N80" s="10" t="str">
        <f t="shared" si="4"/>
        <v>NO</v>
      </c>
      <c r="O80" t="str">
        <f t="shared" si="5"/>
        <v>NO</v>
      </c>
    </row>
    <row r="81" spans="1:15" ht="17.25" x14ac:dyDescent="0.3">
      <c r="A81">
        <f>ProVation!B81</f>
        <v>0</v>
      </c>
      <c r="B81" t="str">
        <f>LEFT(ProVation!E81, 10)</f>
        <v/>
      </c>
      <c r="C81">
        <f>ProVation!C81</f>
        <v>0</v>
      </c>
      <c r="D81">
        <f>ProVation!D81</f>
        <v>0</v>
      </c>
      <c r="E81" t="str">
        <f>IF(ISNUMBER(SEARCH("cannulate",ProVation!G81)),"YES", "NO")</f>
        <v>NO</v>
      </c>
      <c r="F81" t="str">
        <f>IF(ISNUMBER(SEARCH("inject",ProVation!G81)),"YES", "NO")</f>
        <v>NO</v>
      </c>
      <c r="G81" s="2" t="str">
        <f t="shared" si="3"/>
        <v>NO</v>
      </c>
      <c r="N81" s="10" t="str">
        <f t="shared" si="4"/>
        <v>NO</v>
      </c>
      <c r="O81" t="str">
        <f t="shared" si="5"/>
        <v>NO</v>
      </c>
    </row>
    <row r="82" spans="1:15" ht="17.25" x14ac:dyDescent="0.3">
      <c r="A82">
        <f>ProVation!B82</f>
        <v>0</v>
      </c>
      <c r="B82" t="str">
        <f>LEFT(ProVation!E82, 10)</f>
        <v/>
      </c>
      <c r="C82">
        <f>ProVation!C82</f>
        <v>0</v>
      </c>
      <c r="D82">
        <f>ProVation!D82</f>
        <v>0</v>
      </c>
      <c r="E82" t="str">
        <f>IF(ISNUMBER(SEARCH("cannulate",ProVation!G82)),"YES", "NO")</f>
        <v>NO</v>
      </c>
      <c r="F82" t="str">
        <f>IF(ISNUMBER(SEARCH("inject",ProVation!G82)),"YES", "NO")</f>
        <v>NO</v>
      </c>
      <c r="G82" s="2" t="str">
        <f t="shared" si="3"/>
        <v>NO</v>
      </c>
      <c r="N82" s="10" t="str">
        <f t="shared" si="4"/>
        <v>NO</v>
      </c>
      <c r="O82" t="str">
        <f t="shared" si="5"/>
        <v>NO</v>
      </c>
    </row>
    <row r="83" spans="1:15" ht="17.25" x14ac:dyDescent="0.3">
      <c r="A83">
        <f>ProVation!B83</f>
        <v>0</v>
      </c>
      <c r="B83" t="str">
        <f>LEFT(ProVation!E83, 10)</f>
        <v/>
      </c>
      <c r="C83">
        <f>ProVation!C83</f>
        <v>0</v>
      </c>
      <c r="D83">
        <f>ProVation!D83</f>
        <v>0</v>
      </c>
      <c r="E83" t="str">
        <f>IF(ISNUMBER(SEARCH("cannulate",ProVation!G83)),"YES", "NO")</f>
        <v>NO</v>
      </c>
      <c r="F83" t="str">
        <f>IF(ISNUMBER(SEARCH("inject",ProVation!G83)),"YES", "NO")</f>
        <v>NO</v>
      </c>
      <c r="G83" s="2" t="str">
        <f t="shared" si="3"/>
        <v>NO</v>
      </c>
      <c r="N83" s="10" t="str">
        <f t="shared" si="4"/>
        <v>NO</v>
      </c>
      <c r="O83" t="str">
        <f t="shared" si="5"/>
        <v>NO</v>
      </c>
    </row>
    <row r="84" spans="1:15" ht="17.25" x14ac:dyDescent="0.3">
      <c r="A84">
        <f>ProVation!B84</f>
        <v>0</v>
      </c>
      <c r="B84" t="str">
        <f>LEFT(ProVation!E84, 10)</f>
        <v/>
      </c>
      <c r="C84">
        <f>ProVation!C84</f>
        <v>0</v>
      </c>
      <c r="D84">
        <f>ProVation!D84</f>
        <v>0</v>
      </c>
      <c r="E84" t="str">
        <f>IF(ISNUMBER(SEARCH("cannulate",ProVation!G84)),"YES", "NO")</f>
        <v>NO</v>
      </c>
      <c r="F84" t="str">
        <f>IF(ISNUMBER(SEARCH("inject",ProVation!G84)),"YES", "NO")</f>
        <v>NO</v>
      </c>
      <c r="G84" s="2" t="str">
        <f t="shared" si="3"/>
        <v>NO</v>
      </c>
      <c r="N84" s="10" t="str">
        <f t="shared" si="4"/>
        <v>NO</v>
      </c>
      <c r="O84" t="str">
        <f t="shared" si="5"/>
        <v>NO</v>
      </c>
    </row>
    <row r="85" spans="1:15" ht="17.25" x14ac:dyDescent="0.3">
      <c r="A85">
        <f>ProVation!B85</f>
        <v>0</v>
      </c>
      <c r="B85" t="str">
        <f>LEFT(ProVation!E85, 10)</f>
        <v/>
      </c>
      <c r="C85">
        <f>ProVation!C85</f>
        <v>0</v>
      </c>
      <c r="D85">
        <f>ProVation!D85</f>
        <v>0</v>
      </c>
      <c r="E85" t="str">
        <f>IF(ISNUMBER(SEARCH("cannulate",ProVation!G85)),"YES", "NO")</f>
        <v>NO</v>
      </c>
      <c r="F85" t="str">
        <f>IF(ISNUMBER(SEARCH("inject",ProVation!G85)),"YES", "NO")</f>
        <v>NO</v>
      </c>
      <c r="G85" s="2" t="str">
        <f t="shared" si="3"/>
        <v>NO</v>
      </c>
      <c r="N85" s="10" t="str">
        <f t="shared" si="4"/>
        <v>NO</v>
      </c>
      <c r="O85" t="str">
        <f t="shared" si="5"/>
        <v>NO</v>
      </c>
    </row>
    <row r="86" spans="1:15" ht="17.25" x14ac:dyDescent="0.3">
      <c r="A86">
        <f>ProVation!B86</f>
        <v>0</v>
      </c>
      <c r="B86" t="str">
        <f>LEFT(ProVation!E86, 10)</f>
        <v/>
      </c>
      <c r="C86">
        <f>ProVation!C86</f>
        <v>0</v>
      </c>
      <c r="D86">
        <f>ProVation!D86</f>
        <v>0</v>
      </c>
      <c r="E86" t="str">
        <f>IF(ISNUMBER(SEARCH("cannulate",ProVation!G86)),"YES", "NO")</f>
        <v>NO</v>
      </c>
      <c r="F86" t="str">
        <f>IF(ISNUMBER(SEARCH("inject",ProVation!G86)),"YES", "NO")</f>
        <v>NO</v>
      </c>
      <c r="G86" s="2" t="str">
        <f t="shared" si="3"/>
        <v>NO</v>
      </c>
      <c r="N86" s="10" t="str">
        <f t="shared" si="4"/>
        <v>NO</v>
      </c>
      <c r="O86" t="str">
        <f t="shared" si="5"/>
        <v>NO</v>
      </c>
    </row>
    <row r="87" spans="1:15" ht="17.25" x14ac:dyDescent="0.3">
      <c r="A87">
        <f>ProVation!B87</f>
        <v>0</v>
      </c>
      <c r="B87" t="str">
        <f>LEFT(ProVation!E87, 10)</f>
        <v/>
      </c>
      <c r="C87">
        <f>ProVation!C87</f>
        <v>0</v>
      </c>
      <c r="D87">
        <f>ProVation!D87</f>
        <v>0</v>
      </c>
      <c r="E87" t="str">
        <f>IF(ISNUMBER(SEARCH("cannulate",ProVation!G87)),"YES", "NO")</f>
        <v>NO</v>
      </c>
      <c r="F87" t="str">
        <f>IF(ISNUMBER(SEARCH("inject",ProVation!G87)),"YES", "NO")</f>
        <v>NO</v>
      </c>
      <c r="G87" s="2" t="str">
        <f t="shared" si="3"/>
        <v>NO</v>
      </c>
      <c r="N87" s="10" t="str">
        <f t="shared" si="4"/>
        <v>NO</v>
      </c>
      <c r="O87" t="str">
        <f t="shared" si="5"/>
        <v>NO</v>
      </c>
    </row>
    <row r="88" spans="1:15" ht="17.25" x14ac:dyDescent="0.3">
      <c r="A88">
        <f>ProVation!B88</f>
        <v>0</v>
      </c>
      <c r="B88" t="str">
        <f>LEFT(ProVation!E88, 10)</f>
        <v/>
      </c>
      <c r="C88">
        <f>ProVation!C88</f>
        <v>0</v>
      </c>
      <c r="D88">
        <f>ProVation!D88</f>
        <v>0</v>
      </c>
      <c r="E88" t="str">
        <f>IF(ISNUMBER(SEARCH("cannulate",ProVation!G88)),"YES", "NO")</f>
        <v>NO</v>
      </c>
      <c r="F88" t="str">
        <f>IF(ISNUMBER(SEARCH("inject",ProVation!G88)),"YES", "NO")</f>
        <v>NO</v>
      </c>
      <c r="G88" s="2" t="str">
        <f t="shared" si="3"/>
        <v>NO</v>
      </c>
      <c r="N88" s="10" t="str">
        <f t="shared" si="4"/>
        <v>NO</v>
      </c>
      <c r="O88" t="str">
        <f t="shared" si="5"/>
        <v>NO</v>
      </c>
    </row>
    <row r="89" spans="1:15" ht="17.25" x14ac:dyDescent="0.3">
      <c r="A89">
        <f>ProVation!B89</f>
        <v>0</v>
      </c>
      <c r="B89" t="str">
        <f>LEFT(ProVation!E89, 10)</f>
        <v/>
      </c>
      <c r="C89">
        <f>ProVation!C89</f>
        <v>0</v>
      </c>
      <c r="D89">
        <f>ProVation!D89</f>
        <v>0</v>
      </c>
      <c r="E89" t="str">
        <f>IF(ISNUMBER(SEARCH("cannulate",ProVation!G89)),"YES", "NO")</f>
        <v>NO</v>
      </c>
      <c r="F89" t="str">
        <f>IF(ISNUMBER(SEARCH("inject",ProVation!G89)),"YES", "NO")</f>
        <v>NO</v>
      </c>
      <c r="G89" s="2" t="str">
        <f t="shared" si="3"/>
        <v>NO</v>
      </c>
      <c r="N89" s="10" t="str">
        <f t="shared" si="4"/>
        <v>NO</v>
      </c>
      <c r="O89" t="str">
        <f t="shared" si="5"/>
        <v>NO</v>
      </c>
    </row>
    <row r="90" spans="1:15" ht="17.25" x14ac:dyDescent="0.3">
      <c r="A90">
        <f>ProVation!B90</f>
        <v>0</v>
      </c>
      <c r="B90" t="str">
        <f>LEFT(ProVation!E90, 10)</f>
        <v/>
      </c>
      <c r="C90">
        <f>ProVation!C90</f>
        <v>0</v>
      </c>
      <c r="D90">
        <f>ProVation!D90</f>
        <v>0</v>
      </c>
      <c r="E90" t="str">
        <f>IF(ISNUMBER(SEARCH("cannulate",ProVation!G90)),"YES", "NO")</f>
        <v>NO</v>
      </c>
      <c r="F90" t="str">
        <f>IF(ISNUMBER(SEARCH("inject",ProVation!G90)),"YES", "NO")</f>
        <v>NO</v>
      </c>
      <c r="G90" s="2" t="str">
        <f t="shared" si="3"/>
        <v>NO</v>
      </c>
      <c r="N90" s="10" t="str">
        <f t="shared" si="4"/>
        <v>NO</v>
      </c>
      <c r="O90" t="str">
        <f t="shared" si="5"/>
        <v>NO</v>
      </c>
    </row>
    <row r="91" spans="1:15" ht="17.25" x14ac:dyDescent="0.3">
      <c r="A91">
        <f>ProVation!B91</f>
        <v>0</v>
      </c>
      <c r="B91" t="str">
        <f>LEFT(ProVation!E91, 10)</f>
        <v/>
      </c>
      <c r="C91">
        <f>ProVation!C91</f>
        <v>0</v>
      </c>
      <c r="D91">
        <f>ProVation!D91</f>
        <v>0</v>
      </c>
      <c r="E91" t="str">
        <f>IF(ISNUMBER(SEARCH("cannulate",ProVation!G91)),"YES", "NO")</f>
        <v>NO</v>
      </c>
      <c r="F91" t="str">
        <f>IF(ISNUMBER(SEARCH("inject",ProVation!G91)),"YES", "NO")</f>
        <v>NO</v>
      </c>
      <c r="G91" s="2" t="str">
        <f t="shared" si="3"/>
        <v>NO</v>
      </c>
      <c r="N91" s="10" t="str">
        <f t="shared" si="4"/>
        <v>NO</v>
      </c>
      <c r="O91" t="str">
        <f t="shared" si="5"/>
        <v>NO</v>
      </c>
    </row>
    <row r="92" spans="1:15" ht="17.25" x14ac:dyDescent="0.3">
      <c r="A92">
        <f>ProVation!B92</f>
        <v>0</v>
      </c>
      <c r="B92" t="str">
        <f>LEFT(ProVation!E92, 10)</f>
        <v/>
      </c>
      <c r="C92">
        <f>ProVation!C92</f>
        <v>0</v>
      </c>
      <c r="D92">
        <f>ProVation!D92</f>
        <v>0</v>
      </c>
      <c r="E92" t="str">
        <f>IF(ISNUMBER(SEARCH("cannulate",ProVation!G92)),"YES", "NO")</f>
        <v>NO</v>
      </c>
      <c r="F92" t="str">
        <f>IF(ISNUMBER(SEARCH("inject",ProVation!G92)),"YES", "NO")</f>
        <v>NO</v>
      </c>
      <c r="G92" s="2" t="str">
        <f t="shared" si="3"/>
        <v>NO</v>
      </c>
      <c r="N92" s="10" t="str">
        <f t="shared" si="4"/>
        <v>NO</v>
      </c>
      <c r="O92" t="str">
        <f t="shared" si="5"/>
        <v>NO</v>
      </c>
    </row>
    <row r="93" spans="1:15" ht="17.25" x14ac:dyDescent="0.3">
      <c r="A93">
        <f>ProVation!B93</f>
        <v>0</v>
      </c>
      <c r="B93" t="str">
        <f>LEFT(ProVation!E93, 10)</f>
        <v/>
      </c>
      <c r="C93">
        <f>ProVation!C93</f>
        <v>0</v>
      </c>
      <c r="D93">
        <f>ProVation!D93</f>
        <v>0</v>
      </c>
      <c r="E93" t="str">
        <f>IF(ISNUMBER(SEARCH("cannulate",ProVation!G93)),"YES", "NO")</f>
        <v>NO</v>
      </c>
      <c r="F93" t="str">
        <f>IF(ISNUMBER(SEARCH("inject",ProVation!G93)),"YES", "NO")</f>
        <v>NO</v>
      </c>
      <c r="G93" s="2" t="str">
        <f t="shared" si="3"/>
        <v>NO</v>
      </c>
      <c r="N93" s="10" t="str">
        <f t="shared" si="4"/>
        <v>NO</v>
      </c>
      <c r="O93" t="str">
        <f t="shared" si="5"/>
        <v>NO</v>
      </c>
    </row>
    <row r="94" spans="1:15" ht="17.25" x14ac:dyDescent="0.3">
      <c r="A94">
        <f>ProVation!B94</f>
        <v>0</v>
      </c>
      <c r="B94" t="str">
        <f>LEFT(ProVation!E94, 10)</f>
        <v/>
      </c>
      <c r="C94">
        <f>ProVation!C94</f>
        <v>0</v>
      </c>
      <c r="D94">
        <f>ProVation!D94</f>
        <v>0</v>
      </c>
      <c r="E94" t="str">
        <f>IF(ISNUMBER(SEARCH("cannulate",ProVation!G94)),"YES", "NO")</f>
        <v>NO</v>
      </c>
      <c r="F94" t="str">
        <f>IF(ISNUMBER(SEARCH("inject",ProVation!G94)),"YES", "NO")</f>
        <v>NO</v>
      </c>
      <c r="G94" s="2" t="str">
        <f t="shared" si="3"/>
        <v>NO</v>
      </c>
      <c r="N94" s="10" t="str">
        <f t="shared" si="4"/>
        <v>NO</v>
      </c>
      <c r="O94" t="str">
        <f t="shared" si="5"/>
        <v>NO</v>
      </c>
    </row>
    <row r="95" spans="1:15" ht="17.25" x14ac:dyDescent="0.3">
      <c r="A95">
        <f>ProVation!B95</f>
        <v>0</v>
      </c>
      <c r="B95" t="str">
        <f>LEFT(ProVation!E95, 10)</f>
        <v/>
      </c>
      <c r="C95">
        <f>ProVation!C95</f>
        <v>0</v>
      </c>
      <c r="D95">
        <f>ProVation!D95</f>
        <v>0</v>
      </c>
      <c r="E95" t="str">
        <f>IF(ISNUMBER(SEARCH("cannulate",ProVation!G95)),"YES", "NO")</f>
        <v>NO</v>
      </c>
      <c r="F95" t="str">
        <f>IF(ISNUMBER(SEARCH("inject",ProVation!G95)),"YES", "NO")</f>
        <v>NO</v>
      </c>
      <c r="G95" s="2" t="str">
        <f t="shared" si="3"/>
        <v>NO</v>
      </c>
      <c r="N95" s="10" t="str">
        <f t="shared" si="4"/>
        <v>NO</v>
      </c>
      <c r="O95" t="str">
        <f t="shared" si="5"/>
        <v>NO</v>
      </c>
    </row>
    <row r="96" spans="1:15" ht="17.25" x14ac:dyDescent="0.3">
      <c r="A96">
        <f>ProVation!B96</f>
        <v>0</v>
      </c>
      <c r="B96" t="str">
        <f>LEFT(ProVation!E96, 10)</f>
        <v/>
      </c>
      <c r="C96">
        <f>ProVation!C96</f>
        <v>0</v>
      </c>
      <c r="D96">
        <f>ProVation!D96</f>
        <v>0</v>
      </c>
      <c r="E96" t="str">
        <f>IF(ISNUMBER(SEARCH("cannulate",ProVation!G96)),"YES", "NO")</f>
        <v>NO</v>
      </c>
      <c r="F96" t="str">
        <f>IF(ISNUMBER(SEARCH("inject",ProVation!G96)),"YES", "NO")</f>
        <v>NO</v>
      </c>
      <c r="G96" s="2" t="str">
        <f t="shared" si="3"/>
        <v>NO</v>
      </c>
      <c r="N96" s="10" t="str">
        <f t="shared" si="4"/>
        <v>NO</v>
      </c>
      <c r="O96" t="str">
        <f t="shared" si="5"/>
        <v>NO</v>
      </c>
    </row>
    <row r="97" spans="1:15" ht="17.25" x14ac:dyDescent="0.3">
      <c r="A97">
        <f>ProVation!B97</f>
        <v>0</v>
      </c>
      <c r="B97" t="str">
        <f>LEFT(ProVation!E97, 10)</f>
        <v/>
      </c>
      <c r="C97">
        <f>ProVation!C97</f>
        <v>0</v>
      </c>
      <c r="D97">
        <f>ProVation!D97</f>
        <v>0</v>
      </c>
      <c r="E97" t="str">
        <f>IF(ISNUMBER(SEARCH("cannulate",ProVation!G97)),"YES", "NO")</f>
        <v>NO</v>
      </c>
      <c r="F97" t="str">
        <f>IF(ISNUMBER(SEARCH("inject",ProVation!G97)),"YES", "NO")</f>
        <v>NO</v>
      </c>
      <c r="G97" s="2" t="str">
        <f t="shared" si="3"/>
        <v>NO</v>
      </c>
      <c r="N97" s="10" t="str">
        <f t="shared" si="4"/>
        <v>NO</v>
      </c>
      <c r="O97" t="str">
        <f t="shared" si="5"/>
        <v>NO</v>
      </c>
    </row>
    <row r="98" spans="1:15" ht="17.25" x14ac:dyDescent="0.3">
      <c r="A98">
        <f>ProVation!B98</f>
        <v>0</v>
      </c>
      <c r="B98" t="str">
        <f>LEFT(ProVation!E98, 10)</f>
        <v/>
      </c>
      <c r="C98">
        <f>ProVation!C98</f>
        <v>0</v>
      </c>
      <c r="D98">
        <f>ProVation!D98</f>
        <v>0</v>
      </c>
      <c r="E98" t="str">
        <f>IF(ISNUMBER(SEARCH("cannulate",ProVation!G98)),"YES", "NO")</f>
        <v>NO</v>
      </c>
      <c r="F98" t="str">
        <f>IF(ISNUMBER(SEARCH("inject",ProVation!G98)),"YES", "NO")</f>
        <v>NO</v>
      </c>
      <c r="G98" s="2" t="str">
        <f t="shared" si="3"/>
        <v>NO</v>
      </c>
      <c r="N98" s="10" t="str">
        <f t="shared" si="4"/>
        <v>NO</v>
      </c>
      <c r="O98" t="str">
        <f t="shared" si="5"/>
        <v>NO</v>
      </c>
    </row>
    <row r="99" spans="1:15" ht="17.25" x14ac:dyDescent="0.3">
      <c r="A99">
        <f>ProVation!B99</f>
        <v>0</v>
      </c>
      <c r="B99" t="str">
        <f>LEFT(ProVation!E99, 10)</f>
        <v/>
      </c>
      <c r="C99">
        <f>ProVation!C99</f>
        <v>0</v>
      </c>
      <c r="D99">
        <f>ProVation!D99</f>
        <v>0</v>
      </c>
      <c r="E99" t="str">
        <f>IF(ISNUMBER(SEARCH("cannulate",ProVation!G99)),"YES", "NO")</f>
        <v>NO</v>
      </c>
      <c r="F99" t="str">
        <f>IF(ISNUMBER(SEARCH("inject",ProVation!G99)),"YES", "NO")</f>
        <v>NO</v>
      </c>
      <c r="G99" s="2" t="str">
        <f t="shared" si="3"/>
        <v>NO</v>
      </c>
      <c r="N99" s="10" t="str">
        <f t="shared" si="4"/>
        <v>NO</v>
      </c>
      <c r="O99" t="str">
        <f t="shared" si="5"/>
        <v>NO</v>
      </c>
    </row>
    <row r="100" spans="1:15" ht="17.25" x14ac:dyDescent="0.3">
      <c r="A100">
        <f>ProVation!B100</f>
        <v>0</v>
      </c>
      <c r="B100" t="str">
        <f>LEFT(ProVation!E100, 10)</f>
        <v/>
      </c>
      <c r="C100">
        <f>ProVation!C100</f>
        <v>0</v>
      </c>
      <c r="D100">
        <f>ProVation!D100</f>
        <v>0</v>
      </c>
      <c r="E100" t="str">
        <f>IF(ISNUMBER(SEARCH("cannulate",ProVation!G100)),"YES", "NO")</f>
        <v>NO</v>
      </c>
      <c r="F100" t="str">
        <f>IF(ISNUMBER(SEARCH("inject",ProVation!G100)),"YES", "NO")</f>
        <v>NO</v>
      </c>
      <c r="G100" s="2" t="str">
        <f t="shared" si="3"/>
        <v>NO</v>
      </c>
      <c r="N100" s="10" t="str">
        <f t="shared" si="4"/>
        <v>NO</v>
      </c>
      <c r="O100" t="str">
        <f t="shared" si="5"/>
        <v>NO</v>
      </c>
    </row>
    <row r="101" spans="1:15" ht="17.25" x14ac:dyDescent="0.3">
      <c r="A101">
        <f>ProVation!B101</f>
        <v>0</v>
      </c>
      <c r="B101" t="str">
        <f>LEFT(ProVation!E101, 10)</f>
        <v/>
      </c>
      <c r="C101">
        <f>ProVation!C101</f>
        <v>0</v>
      </c>
      <c r="D101">
        <f>ProVation!D101</f>
        <v>0</v>
      </c>
      <c r="E101" t="str">
        <f>IF(ISNUMBER(SEARCH("cannulate",ProVation!G101)),"YES", "NO")</f>
        <v>NO</v>
      </c>
      <c r="F101" t="str">
        <f>IF(ISNUMBER(SEARCH("inject",ProVation!G101)),"YES", "NO")</f>
        <v>NO</v>
      </c>
      <c r="G101" s="2" t="str">
        <f t="shared" si="3"/>
        <v>NO</v>
      </c>
      <c r="N101" s="10" t="str">
        <f t="shared" si="4"/>
        <v>NO</v>
      </c>
      <c r="O101" t="str">
        <f t="shared" si="5"/>
        <v>NO</v>
      </c>
    </row>
    <row r="102" spans="1:15" ht="17.25" x14ac:dyDescent="0.3">
      <c r="A102">
        <f>ProVation!B102</f>
        <v>0</v>
      </c>
      <c r="B102" t="str">
        <f>LEFT(ProVation!E102, 10)</f>
        <v/>
      </c>
      <c r="C102">
        <f>ProVation!C102</f>
        <v>0</v>
      </c>
      <c r="D102">
        <f>ProVation!D102</f>
        <v>0</v>
      </c>
      <c r="E102" t="str">
        <f>IF(ISNUMBER(SEARCH("cannulate",ProVation!G102)),"YES", "NO")</f>
        <v>NO</v>
      </c>
      <c r="F102" t="str">
        <f>IF(ISNUMBER(SEARCH("inject",ProVation!G102)),"YES", "NO")</f>
        <v>NO</v>
      </c>
      <c r="G102" s="2" t="str">
        <f t="shared" si="3"/>
        <v>NO</v>
      </c>
      <c r="N102" s="10" t="str">
        <f t="shared" si="4"/>
        <v>NO</v>
      </c>
      <c r="O102" t="str">
        <f t="shared" si="5"/>
        <v>NO</v>
      </c>
    </row>
    <row r="103" spans="1:15" ht="17.25" x14ac:dyDescent="0.3">
      <c r="A103">
        <f>ProVation!B103</f>
        <v>0</v>
      </c>
      <c r="B103" t="str">
        <f>LEFT(ProVation!E103, 10)</f>
        <v/>
      </c>
      <c r="C103">
        <f>ProVation!C103</f>
        <v>0</v>
      </c>
      <c r="D103">
        <f>ProVation!D103</f>
        <v>0</v>
      </c>
      <c r="E103" t="str">
        <f>IF(ISNUMBER(SEARCH("cannulate",ProVation!G103)),"YES", "NO")</f>
        <v>NO</v>
      </c>
      <c r="F103" t="str">
        <f>IF(ISNUMBER(SEARCH("inject",ProVation!G103)),"YES", "NO")</f>
        <v>NO</v>
      </c>
      <c r="G103" s="2" t="str">
        <f t="shared" si="3"/>
        <v>NO</v>
      </c>
      <c r="N103" s="10" t="str">
        <f t="shared" si="4"/>
        <v>NO</v>
      </c>
      <c r="O103" t="str">
        <f t="shared" si="5"/>
        <v>NO</v>
      </c>
    </row>
    <row r="104" spans="1:15" ht="17.25" x14ac:dyDescent="0.3">
      <c r="A104">
        <f>ProVation!B104</f>
        <v>0</v>
      </c>
      <c r="B104" t="str">
        <f>LEFT(ProVation!E104, 10)</f>
        <v/>
      </c>
      <c r="C104">
        <f>ProVation!C104</f>
        <v>0</v>
      </c>
      <c r="D104">
        <f>ProVation!D104</f>
        <v>0</v>
      </c>
      <c r="E104" t="str">
        <f>IF(ISNUMBER(SEARCH("cannulate",ProVation!G104)),"YES", "NO")</f>
        <v>NO</v>
      </c>
      <c r="F104" t="str">
        <f>IF(ISNUMBER(SEARCH("inject",ProVation!G104)),"YES", "NO")</f>
        <v>NO</v>
      </c>
      <c r="G104" s="2" t="str">
        <f t="shared" si="3"/>
        <v>NO</v>
      </c>
      <c r="N104" s="10" t="str">
        <f t="shared" si="4"/>
        <v>NO</v>
      </c>
      <c r="O104" t="str">
        <f t="shared" si="5"/>
        <v>NO</v>
      </c>
    </row>
    <row r="105" spans="1:15" ht="17.25" x14ac:dyDescent="0.3">
      <c r="A105">
        <f>ProVation!B105</f>
        <v>0</v>
      </c>
      <c r="B105" t="str">
        <f>LEFT(ProVation!E105, 10)</f>
        <v/>
      </c>
      <c r="C105">
        <f>ProVation!C105</f>
        <v>0</v>
      </c>
      <c r="D105">
        <f>ProVation!D105</f>
        <v>0</v>
      </c>
      <c r="E105" t="str">
        <f>IF(ISNUMBER(SEARCH("cannulate",ProVation!G105)),"YES", "NO")</f>
        <v>NO</v>
      </c>
      <c r="F105" t="str">
        <f>IF(ISNUMBER(SEARCH("inject",ProVation!G105)),"YES", "NO")</f>
        <v>NO</v>
      </c>
      <c r="G105" s="2" t="str">
        <f t="shared" si="3"/>
        <v>NO</v>
      </c>
      <c r="N105" s="10" t="str">
        <f t="shared" si="4"/>
        <v>NO</v>
      </c>
      <c r="O105" t="str">
        <f t="shared" si="5"/>
        <v>NO</v>
      </c>
    </row>
    <row r="106" spans="1:15" ht="17.25" x14ac:dyDescent="0.3">
      <c r="A106">
        <f>ProVation!B106</f>
        <v>0</v>
      </c>
      <c r="B106" t="str">
        <f>LEFT(ProVation!E106, 10)</f>
        <v/>
      </c>
      <c r="C106">
        <f>ProVation!C106</f>
        <v>0</v>
      </c>
      <c r="D106">
        <f>ProVation!D106</f>
        <v>0</v>
      </c>
      <c r="E106" t="str">
        <f>IF(ISNUMBER(SEARCH("cannulate",ProVation!G106)),"YES", "NO")</f>
        <v>NO</v>
      </c>
      <c r="F106" t="str">
        <f>IF(ISNUMBER(SEARCH("inject",ProVation!G106)),"YES", "NO")</f>
        <v>NO</v>
      </c>
      <c r="G106" s="2" t="str">
        <f t="shared" si="3"/>
        <v>NO</v>
      </c>
      <c r="N106" s="10" t="str">
        <f t="shared" si="4"/>
        <v>NO</v>
      </c>
      <c r="O106" t="str">
        <f t="shared" si="5"/>
        <v>NO</v>
      </c>
    </row>
    <row r="107" spans="1:15" ht="17.25" x14ac:dyDescent="0.3">
      <c r="A107">
        <f>ProVation!B107</f>
        <v>0</v>
      </c>
      <c r="B107" t="str">
        <f>LEFT(ProVation!E107, 10)</f>
        <v/>
      </c>
      <c r="C107">
        <f>ProVation!C107</f>
        <v>0</v>
      </c>
      <c r="D107">
        <f>ProVation!D107</f>
        <v>0</v>
      </c>
      <c r="E107" t="str">
        <f>IF(ISNUMBER(SEARCH("cannulate",ProVation!G107)),"YES", "NO")</f>
        <v>NO</v>
      </c>
      <c r="F107" t="str">
        <f>IF(ISNUMBER(SEARCH("inject",ProVation!G107)),"YES", "NO")</f>
        <v>NO</v>
      </c>
      <c r="G107" s="2" t="str">
        <f t="shared" si="3"/>
        <v>NO</v>
      </c>
      <c r="N107" s="10" t="str">
        <f t="shared" si="4"/>
        <v>NO</v>
      </c>
      <c r="O107" t="str">
        <f t="shared" si="5"/>
        <v>NO</v>
      </c>
    </row>
    <row r="108" spans="1:15" ht="17.25" x14ac:dyDescent="0.3">
      <c r="A108">
        <f>ProVation!B108</f>
        <v>0</v>
      </c>
      <c r="B108" t="str">
        <f>LEFT(ProVation!E108, 10)</f>
        <v/>
      </c>
      <c r="C108">
        <f>ProVation!C108</f>
        <v>0</v>
      </c>
      <c r="D108">
        <f>ProVation!D108</f>
        <v>0</v>
      </c>
      <c r="E108" t="str">
        <f>IF(ISNUMBER(SEARCH("cannulate",ProVation!G108)),"YES", "NO")</f>
        <v>NO</v>
      </c>
      <c r="F108" t="str">
        <f>IF(ISNUMBER(SEARCH("inject",ProVation!G108)),"YES", "NO")</f>
        <v>NO</v>
      </c>
      <c r="G108" s="2" t="str">
        <f t="shared" si="3"/>
        <v>NO</v>
      </c>
      <c r="N108" s="10" t="str">
        <f t="shared" si="4"/>
        <v>NO</v>
      </c>
      <c r="O108" t="str">
        <f t="shared" si="5"/>
        <v>NO</v>
      </c>
    </row>
    <row r="109" spans="1:15" ht="17.25" x14ac:dyDescent="0.3">
      <c r="A109">
        <f>ProVation!B109</f>
        <v>0</v>
      </c>
      <c r="B109" t="str">
        <f>LEFT(ProVation!E109, 10)</f>
        <v/>
      </c>
      <c r="C109">
        <f>ProVation!C109</f>
        <v>0</v>
      </c>
      <c r="D109">
        <f>ProVation!D109</f>
        <v>0</v>
      </c>
      <c r="E109" t="str">
        <f>IF(ISNUMBER(SEARCH("cannulate",ProVation!G109)),"YES", "NO")</f>
        <v>NO</v>
      </c>
      <c r="F109" t="str">
        <f>IF(ISNUMBER(SEARCH("inject",ProVation!G109)),"YES", "NO")</f>
        <v>NO</v>
      </c>
      <c r="G109" s="2" t="str">
        <f t="shared" si="3"/>
        <v>NO</v>
      </c>
      <c r="N109" s="10" t="str">
        <f t="shared" si="4"/>
        <v>NO</v>
      </c>
      <c r="O109" t="str">
        <f t="shared" si="5"/>
        <v>NO</v>
      </c>
    </row>
    <row r="110" spans="1:15" ht="17.25" x14ac:dyDescent="0.3">
      <c r="A110">
        <f>ProVation!B110</f>
        <v>0</v>
      </c>
      <c r="B110" t="str">
        <f>LEFT(ProVation!E110, 10)</f>
        <v/>
      </c>
      <c r="C110">
        <f>ProVation!C110</f>
        <v>0</v>
      </c>
      <c r="D110">
        <f>ProVation!D110</f>
        <v>0</v>
      </c>
      <c r="E110" t="str">
        <f>IF(ISNUMBER(SEARCH("cannulate",ProVation!G110)),"YES", "NO")</f>
        <v>NO</v>
      </c>
      <c r="F110" t="str">
        <f>IF(ISNUMBER(SEARCH("inject",ProVation!G110)),"YES", "NO")</f>
        <v>NO</v>
      </c>
      <c r="G110" s="2" t="str">
        <f t="shared" si="3"/>
        <v>NO</v>
      </c>
      <c r="N110" s="10" t="str">
        <f t="shared" si="4"/>
        <v>NO</v>
      </c>
      <c r="O110" t="str">
        <f t="shared" si="5"/>
        <v>NO</v>
      </c>
    </row>
    <row r="111" spans="1:15" ht="17.25" x14ac:dyDescent="0.3">
      <c r="A111">
        <f>ProVation!B111</f>
        <v>0</v>
      </c>
      <c r="B111" t="str">
        <f>LEFT(ProVation!E111, 10)</f>
        <v/>
      </c>
      <c r="C111">
        <f>ProVation!C111</f>
        <v>0</v>
      </c>
      <c r="D111">
        <f>ProVation!D111</f>
        <v>0</v>
      </c>
      <c r="E111" t="str">
        <f>IF(ISNUMBER(SEARCH("cannulate",ProVation!G111)),"YES", "NO")</f>
        <v>NO</v>
      </c>
      <c r="F111" t="str">
        <f>IF(ISNUMBER(SEARCH("inject",ProVation!G111)),"YES", "NO")</f>
        <v>NO</v>
      </c>
      <c r="G111" s="2" t="str">
        <f t="shared" si="3"/>
        <v>NO</v>
      </c>
      <c r="N111" s="10" t="str">
        <f t="shared" si="4"/>
        <v>NO</v>
      </c>
      <c r="O111" t="str">
        <f t="shared" si="5"/>
        <v>NO</v>
      </c>
    </row>
    <row r="112" spans="1:15" ht="17.25" x14ac:dyDescent="0.3">
      <c r="A112">
        <f>ProVation!B112</f>
        <v>0</v>
      </c>
      <c r="B112" t="str">
        <f>LEFT(ProVation!E112, 10)</f>
        <v/>
      </c>
      <c r="C112">
        <f>ProVation!C112</f>
        <v>0</v>
      </c>
      <c r="D112">
        <f>ProVation!D112</f>
        <v>0</v>
      </c>
      <c r="E112" t="str">
        <f>IF(ISNUMBER(SEARCH("cannulate",ProVation!G112)),"YES", "NO")</f>
        <v>NO</v>
      </c>
      <c r="F112" t="str">
        <f>IF(ISNUMBER(SEARCH("inject",ProVation!G112)),"YES", "NO")</f>
        <v>NO</v>
      </c>
      <c r="G112" s="2" t="str">
        <f t="shared" si="3"/>
        <v>NO</v>
      </c>
      <c r="N112" s="10" t="str">
        <f t="shared" si="4"/>
        <v>NO</v>
      </c>
      <c r="O112" t="str">
        <f t="shared" si="5"/>
        <v>NO</v>
      </c>
    </row>
    <row r="113" spans="1:15" ht="17.25" x14ac:dyDescent="0.3">
      <c r="A113">
        <f>ProVation!B113</f>
        <v>0</v>
      </c>
      <c r="B113" t="str">
        <f>LEFT(ProVation!E113, 10)</f>
        <v/>
      </c>
      <c r="C113">
        <f>ProVation!C113</f>
        <v>0</v>
      </c>
      <c r="D113">
        <f>ProVation!D113</f>
        <v>0</v>
      </c>
      <c r="E113" t="str">
        <f>IF(ISNUMBER(SEARCH("cannulate",ProVation!G113)),"YES", "NO")</f>
        <v>NO</v>
      </c>
      <c r="F113" t="str">
        <f>IF(ISNUMBER(SEARCH("inject",ProVation!G113)),"YES", "NO")</f>
        <v>NO</v>
      </c>
      <c r="G113" s="2" t="str">
        <f t="shared" si="3"/>
        <v>NO</v>
      </c>
      <c r="N113" s="10" t="str">
        <f t="shared" si="4"/>
        <v>NO</v>
      </c>
      <c r="O113" t="str">
        <f t="shared" si="5"/>
        <v>NO</v>
      </c>
    </row>
    <row r="114" spans="1:15" ht="17.25" x14ac:dyDescent="0.3">
      <c r="A114">
        <f>ProVation!B114</f>
        <v>0</v>
      </c>
      <c r="B114" t="str">
        <f>LEFT(ProVation!E114, 10)</f>
        <v/>
      </c>
      <c r="C114">
        <f>ProVation!C114</f>
        <v>0</v>
      </c>
      <c r="D114">
        <f>ProVation!D114</f>
        <v>0</v>
      </c>
      <c r="E114" t="str">
        <f>IF(ISNUMBER(SEARCH("cannulate",ProVation!G114)),"YES", "NO")</f>
        <v>NO</v>
      </c>
      <c r="F114" t="str">
        <f>IF(ISNUMBER(SEARCH("inject",ProVation!G114)),"YES", "NO")</f>
        <v>NO</v>
      </c>
      <c r="G114" s="2" t="str">
        <f t="shared" si="3"/>
        <v>NO</v>
      </c>
      <c r="N114" s="10" t="str">
        <f t="shared" si="4"/>
        <v>NO</v>
      </c>
      <c r="O114" t="str">
        <f t="shared" si="5"/>
        <v>NO</v>
      </c>
    </row>
    <row r="115" spans="1:15" ht="17.25" x14ac:dyDescent="0.3">
      <c r="A115">
        <f>ProVation!B115</f>
        <v>0</v>
      </c>
      <c r="B115" t="str">
        <f>LEFT(ProVation!E115, 10)</f>
        <v/>
      </c>
      <c r="C115">
        <f>ProVation!C115</f>
        <v>0</v>
      </c>
      <c r="D115">
        <f>ProVation!D115</f>
        <v>0</v>
      </c>
      <c r="E115" t="str">
        <f>IF(ISNUMBER(SEARCH("cannulate",ProVation!G115)),"YES", "NO")</f>
        <v>NO</v>
      </c>
      <c r="F115" t="str">
        <f>IF(ISNUMBER(SEARCH("inject",ProVation!G115)),"YES", "NO")</f>
        <v>NO</v>
      </c>
      <c r="G115" s="2" t="str">
        <f t="shared" si="3"/>
        <v>NO</v>
      </c>
      <c r="N115" s="10" t="str">
        <f t="shared" si="4"/>
        <v>NO</v>
      </c>
      <c r="O115" t="str">
        <f t="shared" si="5"/>
        <v>NO</v>
      </c>
    </row>
    <row r="116" spans="1:15" ht="17.25" x14ac:dyDescent="0.3">
      <c r="A116">
        <f>ProVation!B116</f>
        <v>0</v>
      </c>
      <c r="B116" t="str">
        <f>LEFT(ProVation!E116, 10)</f>
        <v/>
      </c>
      <c r="C116">
        <f>ProVation!C116</f>
        <v>0</v>
      </c>
      <c r="D116">
        <f>ProVation!D116</f>
        <v>0</v>
      </c>
      <c r="E116" t="str">
        <f>IF(ISNUMBER(SEARCH("cannulate",ProVation!G116)),"YES", "NO")</f>
        <v>NO</v>
      </c>
      <c r="F116" t="str">
        <f>IF(ISNUMBER(SEARCH("inject",ProVation!G116)),"YES", "NO")</f>
        <v>NO</v>
      </c>
      <c r="G116" s="2" t="str">
        <f t="shared" si="3"/>
        <v>NO</v>
      </c>
      <c r="N116" s="10" t="str">
        <f t="shared" si="4"/>
        <v>NO</v>
      </c>
      <c r="O116" t="str">
        <f t="shared" si="5"/>
        <v>NO</v>
      </c>
    </row>
    <row r="117" spans="1:15" ht="17.25" x14ac:dyDescent="0.3">
      <c r="A117">
        <f>ProVation!B117</f>
        <v>0</v>
      </c>
      <c r="B117" t="str">
        <f>LEFT(ProVation!E117, 10)</f>
        <v/>
      </c>
      <c r="C117">
        <f>ProVation!C117</f>
        <v>0</v>
      </c>
      <c r="D117">
        <f>ProVation!D117</f>
        <v>0</v>
      </c>
      <c r="E117" t="str">
        <f>IF(ISNUMBER(SEARCH("cannulate",ProVation!G117)),"YES", "NO")</f>
        <v>NO</v>
      </c>
      <c r="F117" t="str">
        <f>IF(ISNUMBER(SEARCH("inject",ProVation!G117)),"YES", "NO")</f>
        <v>NO</v>
      </c>
      <c r="G117" s="2" t="str">
        <f t="shared" si="3"/>
        <v>NO</v>
      </c>
      <c r="N117" s="10" t="str">
        <f t="shared" si="4"/>
        <v>NO</v>
      </c>
      <c r="O117" t="str">
        <f t="shared" si="5"/>
        <v>NO</v>
      </c>
    </row>
    <row r="118" spans="1:15" ht="17.25" x14ac:dyDescent="0.3">
      <c r="A118">
        <f>ProVation!B118</f>
        <v>0</v>
      </c>
      <c r="B118" t="str">
        <f>LEFT(ProVation!E118, 10)</f>
        <v/>
      </c>
      <c r="C118">
        <f>ProVation!C118</f>
        <v>0</v>
      </c>
      <c r="D118">
        <f>ProVation!D118</f>
        <v>0</v>
      </c>
      <c r="E118" t="str">
        <f>IF(ISNUMBER(SEARCH("cannulate",ProVation!G118)),"YES", "NO")</f>
        <v>NO</v>
      </c>
      <c r="F118" t="str">
        <f>IF(ISNUMBER(SEARCH("inject",ProVation!G118)),"YES", "NO")</f>
        <v>NO</v>
      </c>
      <c r="G118" s="2" t="str">
        <f t="shared" si="3"/>
        <v>NO</v>
      </c>
      <c r="N118" s="10" t="str">
        <f t="shared" si="4"/>
        <v>NO</v>
      </c>
      <c r="O118" t="str">
        <f t="shared" si="5"/>
        <v>NO</v>
      </c>
    </row>
    <row r="119" spans="1:15" ht="17.25" x14ac:dyDescent="0.3">
      <c r="A119">
        <f>ProVation!B119</f>
        <v>0</v>
      </c>
      <c r="B119" t="str">
        <f>LEFT(ProVation!E119, 10)</f>
        <v/>
      </c>
      <c r="C119">
        <f>ProVation!C119</f>
        <v>0</v>
      </c>
      <c r="D119">
        <f>ProVation!D119</f>
        <v>0</v>
      </c>
      <c r="E119" t="str">
        <f>IF(ISNUMBER(SEARCH("cannulate",ProVation!G119)),"YES", "NO")</f>
        <v>NO</v>
      </c>
      <c r="F119" t="str">
        <f>IF(ISNUMBER(SEARCH("inject",ProVation!G119)),"YES", "NO")</f>
        <v>NO</v>
      </c>
      <c r="G119" s="2" t="str">
        <f t="shared" si="3"/>
        <v>NO</v>
      </c>
      <c r="N119" s="10" t="str">
        <f t="shared" si="4"/>
        <v>NO</v>
      </c>
      <c r="O119" t="str">
        <f t="shared" si="5"/>
        <v>NO</v>
      </c>
    </row>
    <row r="120" spans="1:15" ht="17.25" x14ac:dyDescent="0.3">
      <c r="A120">
        <f>ProVation!B120</f>
        <v>0</v>
      </c>
      <c r="B120" t="str">
        <f>LEFT(ProVation!E120, 10)</f>
        <v/>
      </c>
      <c r="C120">
        <f>ProVation!C120</f>
        <v>0</v>
      </c>
      <c r="D120">
        <f>ProVation!D120</f>
        <v>0</v>
      </c>
      <c r="E120" t="str">
        <f>IF(ISNUMBER(SEARCH("cannulate",ProVation!G120)),"YES", "NO")</f>
        <v>NO</v>
      </c>
      <c r="F120" t="str">
        <f>IF(ISNUMBER(SEARCH("inject",ProVation!G120)),"YES", "NO")</f>
        <v>NO</v>
      </c>
      <c r="G120" s="2" t="str">
        <f t="shared" si="3"/>
        <v>NO</v>
      </c>
      <c r="N120" s="10" t="str">
        <f t="shared" si="4"/>
        <v>NO</v>
      </c>
      <c r="O120" t="str">
        <f t="shared" si="5"/>
        <v>NO</v>
      </c>
    </row>
    <row r="121" spans="1:15" ht="17.25" x14ac:dyDescent="0.3">
      <c r="A121">
        <f>ProVation!B121</f>
        <v>0</v>
      </c>
      <c r="B121" t="str">
        <f>LEFT(ProVation!E121, 10)</f>
        <v/>
      </c>
      <c r="C121">
        <f>ProVation!C121</f>
        <v>0</v>
      </c>
      <c r="D121">
        <f>ProVation!D121</f>
        <v>0</v>
      </c>
      <c r="E121" t="str">
        <f>IF(ISNUMBER(SEARCH("cannulate",ProVation!G121)),"YES", "NO")</f>
        <v>NO</v>
      </c>
      <c r="F121" t="str">
        <f>IF(ISNUMBER(SEARCH("inject",ProVation!G121)),"YES", "NO")</f>
        <v>NO</v>
      </c>
      <c r="G121" s="2" t="str">
        <f t="shared" si="3"/>
        <v>NO</v>
      </c>
      <c r="N121" s="10" t="str">
        <f t="shared" si="4"/>
        <v>NO</v>
      </c>
      <c r="O121" t="str">
        <f t="shared" si="5"/>
        <v>NO</v>
      </c>
    </row>
    <row r="122" spans="1:15" ht="17.25" x14ac:dyDescent="0.3">
      <c r="A122">
        <f>ProVation!B122</f>
        <v>0</v>
      </c>
      <c r="B122" t="str">
        <f>LEFT(ProVation!E122, 10)</f>
        <v/>
      </c>
      <c r="C122">
        <f>ProVation!C122</f>
        <v>0</v>
      </c>
      <c r="D122">
        <f>ProVation!D122</f>
        <v>0</v>
      </c>
      <c r="E122" t="str">
        <f>IF(ISNUMBER(SEARCH("cannulate",ProVation!G122)),"YES", "NO")</f>
        <v>NO</v>
      </c>
      <c r="F122" t="str">
        <f>IF(ISNUMBER(SEARCH("inject",ProVation!G122)),"YES", "NO")</f>
        <v>NO</v>
      </c>
      <c r="G122" s="2" t="str">
        <f t="shared" si="3"/>
        <v>NO</v>
      </c>
      <c r="N122" s="10" t="str">
        <f t="shared" si="4"/>
        <v>NO</v>
      </c>
      <c r="O122" t="str">
        <f t="shared" si="5"/>
        <v>NO</v>
      </c>
    </row>
    <row r="123" spans="1:15" ht="17.25" x14ac:dyDescent="0.3">
      <c r="A123">
        <f>ProVation!B123</f>
        <v>0</v>
      </c>
      <c r="B123" t="str">
        <f>LEFT(ProVation!E123, 10)</f>
        <v/>
      </c>
      <c r="C123">
        <f>ProVation!C123</f>
        <v>0</v>
      </c>
      <c r="D123">
        <f>ProVation!D123</f>
        <v>0</v>
      </c>
      <c r="E123" t="str">
        <f>IF(ISNUMBER(SEARCH("cannulate",ProVation!G123)),"YES", "NO")</f>
        <v>NO</v>
      </c>
      <c r="F123" t="str">
        <f>IF(ISNUMBER(SEARCH("inject",ProVation!G123)),"YES", "NO")</f>
        <v>NO</v>
      </c>
      <c r="G123" s="2" t="str">
        <f t="shared" si="3"/>
        <v>NO</v>
      </c>
      <c r="N123" s="10" t="str">
        <f t="shared" si="4"/>
        <v>NO</v>
      </c>
      <c r="O123" t="str">
        <f t="shared" si="5"/>
        <v>NO</v>
      </c>
    </row>
    <row r="124" spans="1:15" ht="17.25" x14ac:dyDescent="0.3">
      <c r="A124">
        <f>ProVation!B124</f>
        <v>0</v>
      </c>
      <c r="B124" t="str">
        <f>LEFT(ProVation!E124, 10)</f>
        <v/>
      </c>
      <c r="C124">
        <f>ProVation!C124</f>
        <v>0</v>
      </c>
      <c r="D124">
        <f>ProVation!D124</f>
        <v>0</v>
      </c>
      <c r="E124" t="str">
        <f>IF(ISNUMBER(SEARCH("cannulate",ProVation!G124)),"YES", "NO")</f>
        <v>NO</v>
      </c>
      <c r="F124" t="str">
        <f>IF(ISNUMBER(SEARCH("inject",ProVation!G124)),"YES", "NO")</f>
        <v>NO</v>
      </c>
      <c r="G124" s="2" t="str">
        <f t="shared" si="3"/>
        <v>NO</v>
      </c>
      <c r="N124" s="10" t="str">
        <f t="shared" si="4"/>
        <v>NO</v>
      </c>
      <c r="O124" t="str">
        <f t="shared" si="5"/>
        <v>NO</v>
      </c>
    </row>
    <row r="125" spans="1:15" ht="17.25" x14ac:dyDescent="0.3">
      <c r="A125">
        <f>ProVation!B125</f>
        <v>0</v>
      </c>
      <c r="B125" t="str">
        <f>LEFT(ProVation!E125, 10)</f>
        <v/>
      </c>
      <c r="C125">
        <f>ProVation!C125</f>
        <v>0</v>
      </c>
      <c r="D125">
        <f>ProVation!D125</f>
        <v>0</v>
      </c>
      <c r="E125" t="str">
        <f>IF(ISNUMBER(SEARCH("cannulate",ProVation!G125)),"YES", "NO")</f>
        <v>NO</v>
      </c>
      <c r="F125" t="str">
        <f>IF(ISNUMBER(SEARCH("inject",ProVation!G125)),"YES", "NO")</f>
        <v>NO</v>
      </c>
      <c r="G125" s="2" t="str">
        <f t="shared" si="3"/>
        <v>NO</v>
      </c>
      <c r="N125" s="10" t="str">
        <f t="shared" si="4"/>
        <v>NO</v>
      </c>
      <c r="O125" t="str">
        <f t="shared" si="5"/>
        <v>NO</v>
      </c>
    </row>
    <row r="126" spans="1:15" ht="17.25" x14ac:dyDescent="0.3">
      <c r="A126">
        <f>ProVation!B126</f>
        <v>0</v>
      </c>
      <c r="B126" t="str">
        <f>LEFT(ProVation!E126, 10)</f>
        <v/>
      </c>
      <c r="C126">
        <f>ProVation!C126</f>
        <v>0</v>
      </c>
      <c r="D126">
        <f>ProVation!D126</f>
        <v>0</v>
      </c>
      <c r="E126" t="str">
        <f>IF(ISNUMBER(SEARCH("cannulate",ProVation!G126)),"YES", "NO")</f>
        <v>NO</v>
      </c>
      <c r="F126" t="str">
        <f>IF(ISNUMBER(SEARCH("inject",ProVation!G126)),"YES", "NO")</f>
        <v>NO</v>
      </c>
      <c r="G126" s="2" t="str">
        <f t="shared" si="3"/>
        <v>NO</v>
      </c>
      <c r="N126" s="10" t="str">
        <f t="shared" si="4"/>
        <v>NO</v>
      </c>
      <c r="O126" t="str">
        <f t="shared" si="5"/>
        <v>NO</v>
      </c>
    </row>
    <row r="127" spans="1:15" ht="17.25" x14ac:dyDescent="0.3">
      <c r="A127">
        <f>ProVation!B127</f>
        <v>0</v>
      </c>
      <c r="B127" t="str">
        <f>LEFT(ProVation!E127, 10)</f>
        <v/>
      </c>
      <c r="C127">
        <f>ProVation!C127</f>
        <v>0</v>
      </c>
      <c r="D127">
        <f>ProVation!D127</f>
        <v>0</v>
      </c>
      <c r="E127" t="str">
        <f>IF(ISNUMBER(SEARCH("cannulate",ProVation!G127)),"YES", "NO")</f>
        <v>NO</v>
      </c>
      <c r="F127" t="str">
        <f>IF(ISNUMBER(SEARCH("inject",ProVation!G127)),"YES", "NO")</f>
        <v>NO</v>
      </c>
      <c r="G127" s="2" t="str">
        <f t="shared" si="3"/>
        <v>NO</v>
      </c>
      <c r="N127" s="10" t="str">
        <f t="shared" si="4"/>
        <v>NO</v>
      </c>
      <c r="O127" t="str">
        <f t="shared" si="5"/>
        <v>NO</v>
      </c>
    </row>
    <row r="128" spans="1:15" ht="17.25" x14ac:dyDescent="0.3">
      <c r="A128">
        <f>ProVation!B128</f>
        <v>0</v>
      </c>
      <c r="B128" t="str">
        <f>LEFT(ProVation!E128, 10)</f>
        <v/>
      </c>
      <c r="C128">
        <f>ProVation!C128</f>
        <v>0</v>
      </c>
      <c r="D128">
        <f>ProVation!D128</f>
        <v>0</v>
      </c>
      <c r="E128" t="str">
        <f>IF(ISNUMBER(SEARCH("cannulate",ProVation!G128)),"YES", "NO")</f>
        <v>NO</v>
      </c>
      <c r="F128" t="str">
        <f>IF(ISNUMBER(SEARCH("inject",ProVation!G128)),"YES", "NO")</f>
        <v>NO</v>
      </c>
      <c r="G128" s="2" t="str">
        <f t="shared" si="3"/>
        <v>NO</v>
      </c>
      <c r="N128" s="10" t="str">
        <f t="shared" si="4"/>
        <v>NO</v>
      </c>
      <c r="O128" t="str">
        <f t="shared" si="5"/>
        <v>NO</v>
      </c>
    </row>
    <row r="129" spans="1:15" ht="17.25" x14ac:dyDescent="0.3">
      <c r="A129">
        <f>ProVation!B129</f>
        <v>0</v>
      </c>
      <c r="B129" t="str">
        <f>LEFT(ProVation!E129, 10)</f>
        <v/>
      </c>
      <c r="C129">
        <f>ProVation!C129</f>
        <v>0</v>
      </c>
      <c r="D129">
        <f>ProVation!D129</f>
        <v>0</v>
      </c>
      <c r="E129" t="str">
        <f>IF(ISNUMBER(SEARCH("cannulate",ProVation!G129)),"YES", "NO")</f>
        <v>NO</v>
      </c>
      <c r="F129" t="str">
        <f>IF(ISNUMBER(SEARCH("inject",ProVation!G129)),"YES", "NO")</f>
        <v>NO</v>
      </c>
      <c r="G129" s="2" t="str">
        <f t="shared" si="3"/>
        <v>NO</v>
      </c>
      <c r="N129" s="10" t="str">
        <f t="shared" si="4"/>
        <v>NO</v>
      </c>
      <c r="O129" t="str">
        <f t="shared" si="5"/>
        <v>NO</v>
      </c>
    </row>
    <row r="130" spans="1:15" ht="17.25" x14ac:dyDescent="0.3">
      <c r="A130">
        <f>ProVation!B130</f>
        <v>0</v>
      </c>
      <c r="B130" t="str">
        <f>LEFT(ProVation!E130, 10)</f>
        <v/>
      </c>
      <c r="C130">
        <f>ProVation!C130</f>
        <v>0</v>
      </c>
      <c r="D130">
        <f>ProVation!D130</f>
        <v>0</v>
      </c>
      <c r="E130" t="str">
        <f>IF(ISNUMBER(SEARCH("cannulate",ProVation!G130)),"YES", "NO")</f>
        <v>NO</v>
      </c>
      <c r="F130" t="str">
        <f>IF(ISNUMBER(SEARCH("inject",ProVation!G130)),"YES", "NO")</f>
        <v>NO</v>
      </c>
      <c r="G130" s="2" t="str">
        <f t="shared" si="3"/>
        <v>NO</v>
      </c>
      <c r="N130" s="10" t="str">
        <f t="shared" si="4"/>
        <v>NO</v>
      </c>
      <c r="O130" t="str">
        <f t="shared" si="5"/>
        <v>NO</v>
      </c>
    </row>
    <row r="131" spans="1:15" ht="17.25" x14ac:dyDescent="0.3">
      <c r="A131">
        <f>ProVation!B131</f>
        <v>0</v>
      </c>
      <c r="B131" t="str">
        <f>LEFT(ProVation!E131, 10)</f>
        <v/>
      </c>
      <c r="C131">
        <f>ProVation!C131</f>
        <v>0</v>
      </c>
      <c r="D131">
        <f>ProVation!D131</f>
        <v>0</v>
      </c>
      <c r="E131" t="str">
        <f>IF(ISNUMBER(SEARCH("cannulate",ProVation!G131)),"YES", "NO")</f>
        <v>NO</v>
      </c>
      <c r="F131" t="str">
        <f>IF(ISNUMBER(SEARCH("inject",ProVation!G131)),"YES", "NO")</f>
        <v>NO</v>
      </c>
      <c r="G131" s="2" t="str">
        <f t="shared" ref="G131:G150" si="6">IF((OR(E131="Yes", F131="yes")), "YES", "NO")</f>
        <v>NO</v>
      </c>
      <c r="N131" s="10" t="str">
        <f t="shared" ref="N131:N150" si="7">IF(AND(O131="yes",H131="yes"),"YES", "NO")</f>
        <v>NO</v>
      </c>
      <c r="O131" t="str">
        <f t="shared" ref="O131:O150" si="8">IF(OR(I131="CBD cannulated", I131="PD cannulated"), "YES", "NO")</f>
        <v>NO</v>
      </c>
    </row>
    <row r="132" spans="1:15" ht="17.25" x14ac:dyDescent="0.3">
      <c r="A132">
        <f>ProVation!B132</f>
        <v>0</v>
      </c>
      <c r="B132" t="str">
        <f>LEFT(ProVation!E132, 10)</f>
        <v/>
      </c>
      <c r="C132">
        <f>ProVation!C132</f>
        <v>0</v>
      </c>
      <c r="D132">
        <f>ProVation!D132</f>
        <v>0</v>
      </c>
      <c r="E132" t="str">
        <f>IF(ISNUMBER(SEARCH("cannulate",ProVation!G132)),"YES", "NO")</f>
        <v>NO</v>
      </c>
      <c r="F132" t="str">
        <f>IF(ISNUMBER(SEARCH("inject",ProVation!G132)),"YES", "NO")</f>
        <v>NO</v>
      </c>
      <c r="G132" s="2" t="str">
        <f t="shared" si="6"/>
        <v>NO</v>
      </c>
      <c r="N132" s="10" t="str">
        <f t="shared" si="7"/>
        <v>NO</v>
      </c>
      <c r="O132" t="str">
        <f t="shared" si="8"/>
        <v>NO</v>
      </c>
    </row>
    <row r="133" spans="1:15" ht="17.25" x14ac:dyDescent="0.3">
      <c r="A133">
        <f>ProVation!B133</f>
        <v>0</v>
      </c>
      <c r="B133" t="str">
        <f>LEFT(ProVation!E133, 10)</f>
        <v/>
      </c>
      <c r="C133">
        <f>ProVation!C133</f>
        <v>0</v>
      </c>
      <c r="D133">
        <f>ProVation!D133</f>
        <v>0</v>
      </c>
      <c r="E133" t="str">
        <f>IF(ISNUMBER(SEARCH("cannulate",ProVation!G133)),"YES", "NO")</f>
        <v>NO</v>
      </c>
      <c r="F133" t="str">
        <f>IF(ISNUMBER(SEARCH("inject",ProVation!G133)),"YES", "NO")</f>
        <v>NO</v>
      </c>
      <c r="G133" s="2" t="str">
        <f t="shared" si="6"/>
        <v>NO</v>
      </c>
      <c r="N133" s="10" t="str">
        <f t="shared" si="7"/>
        <v>NO</v>
      </c>
      <c r="O133" t="str">
        <f t="shared" si="8"/>
        <v>NO</v>
      </c>
    </row>
    <row r="134" spans="1:15" ht="17.25" x14ac:dyDescent="0.3">
      <c r="A134">
        <f>ProVation!B134</f>
        <v>0</v>
      </c>
      <c r="B134" t="str">
        <f>LEFT(ProVation!E134, 10)</f>
        <v/>
      </c>
      <c r="C134">
        <f>ProVation!C134</f>
        <v>0</v>
      </c>
      <c r="D134">
        <f>ProVation!D134</f>
        <v>0</v>
      </c>
      <c r="E134" t="str">
        <f>IF(ISNUMBER(SEARCH("cannulate",ProVation!G134)),"YES", "NO")</f>
        <v>NO</v>
      </c>
      <c r="F134" t="str">
        <f>IF(ISNUMBER(SEARCH("inject",ProVation!G134)),"YES", "NO")</f>
        <v>NO</v>
      </c>
      <c r="G134" s="2" t="str">
        <f t="shared" si="6"/>
        <v>NO</v>
      </c>
      <c r="N134" s="10" t="str">
        <f t="shared" si="7"/>
        <v>NO</v>
      </c>
      <c r="O134" t="str">
        <f t="shared" si="8"/>
        <v>NO</v>
      </c>
    </row>
    <row r="135" spans="1:15" ht="17.25" x14ac:dyDescent="0.3">
      <c r="A135">
        <f>ProVation!B135</f>
        <v>0</v>
      </c>
      <c r="B135" t="str">
        <f>LEFT(ProVation!E135, 10)</f>
        <v/>
      </c>
      <c r="C135">
        <f>ProVation!C135</f>
        <v>0</v>
      </c>
      <c r="D135">
        <f>ProVation!D135</f>
        <v>0</v>
      </c>
      <c r="E135" t="str">
        <f>IF(ISNUMBER(SEARCH("cannulate",ProVation!G135)),"YES", "NO")</f>
        <v>NO</v>
      </c>
      <c r="F135" t="str">
        <f>IF(ISNUMBER(SEARCH("inject",ProVation!G135)),"YES", "NO")</f>
        <v>NO</v>
      </c>
      <c r="G135" s="2" t="str">
        <f t="shared" si="6"/>
        <v>NO</v>
      </c>
      <c r="N135" s="10" t="str">
        <f t="shared" si="7"/>
        <v>NO</v>
      </c>
      <c r="O135" t="str">
        <f t="shared" si="8"/>
        <v>NO</v>
      </c>
    </row>
    <row r="136" spans="1:15" ht="17.25" x14ac:dyDescent="0.3">
      <c r="A136">
        <f>ProVation!B136</f>
        <v>0</v>
      </c>
      <c r="B136" t="str">
        <f>LEFT(ProVation!E136, 10)</f>
        <v/>
      </c>
      <c r="C136">
        <f>ProVation!C136</f>
        <v>0</v>
      </c>
      <c r="D136">
        <f>ProVation!D136</f>
        <v>0</v>
      </c>
      <c r="E136" t="str">
        <f>IF(ISNUMBER(SEARCH("cannulate",ProVation!G136)),"YES", "NO")</f>
        <v>NO</v>
      </c>
      <c r="F136" t="str">
        <f>IF(ISNUMBER(SEARCH("inject",ProVation!G136)),"YES", "NO")</f>
        <v>NO</v>
      </c>
      <c r="G136" s="2" t="str">
        <f t="shared" si="6"/>
        <v>NO</v>
      </c>
      <c r="N136" s="10" t="str">
        <f t="shared" si="7"/>
        <v>NO</v>
      </c>
      <c r="O136" t="str">
        <f t="shared" si="8"/>
        <v>NO</v>
      </c>
    </row>
    <row r="137" spans="1:15" ht="17.25" x14ac:dyDescent="0.3">
      <c r="A137">
        <f>ProVation!B137</f>
        <v>0</v>
      </c>
      <c r="B137" t="str">
        <f>LEFT(ProVation!E137, 10)</f>
        <v/>
      </c>
      <c r="C137">
        <f>ProVation!C137</f>
        <v>0</v>
      </c>
      <c r="D137">
        <f>ProVation!D137</f>
        <v>0</v>
      </c>
      <c r="E137" t="str">
        <f>IF(ISNUMBER(SEARCH("cannulate",ProVation!G137)),"YES", "NO")</f>
        <v>NO</v>
      </c>
      <c r="F137" t="str">
        <f>IF(ISNUMBER(SEARCH("inject",ProVation!G137)),"YES", "NO")</f>
        <v>NO</v>
      </c>
      <c r="G137" s="2" t="str">
        <f t="shared" si="6"/>
        <v>NO</v>
      </c>
      <c r="N137" s="10" t="str">
        <f t="shared" si="7"/>
        <v>NO</v>
      </c>
      <c r="O137" t="str">
        <f t="shared" si="8"/>
        <v>NO</v>
      </c>
    </row>
    <row r="138" spans="1:15" ht="17.25" x14ac:dyDescent="0.3">
      <c r="A138">
        <f>ProVation!B138</f>
        <v>0</v>
      </c>
      <c r="B138" t="str">
        <f>LEFT(ProVation!E138, 10)</f>
        <v/>
      </c>
      <c r="C138">
        <f>ProVation!C138</f>
        <v>0</v>
      </c>
      <c r="D138">
        <f>ProVation!D138</f>
        <v>0</v>
      </c>
      <c r="E138" t="str">
        <f>IF(ISNUMBER(SEARCH("cannulate",ProVation!G138)),"YES", "NO")</f>
        <v>NO</v>
      </c>
      <c r="F138" t="str">
        <f>IF(ISNUMBER(SEARCH("inject",ProVation!G138)),"YES", "NO")</f>
        <v>NO</v>
      </c>
      <c r="G138" s="2" t="str">
        <f t="shared" si="6"/>
        <v>NO</v>
      </c>
      <c r="N138" s="10" t="str">
        <f t="shared" si="7"/>
        <v>NO</v>
      </c>
      <c r="O138" t="str">
        <f t="shared" si="8"/>
        <v>NO</v>
      </c>
    </row>
    <row r="139" spans="1:15" ht="17.25" x14ac:dyDescent="0.3">
      <c r="A139">
        <f>ProVation!B139</f>
        <v>0</v>
      </c>
      <c r="B139" t="str">
        <f>LEFT(ProVation!E139, 10)</f>
        <v/>
      </c>
      <c r="C139">
        <f>ProVation!C139</f>
        <v>0</v>
      </c>
      <c r="D139">
        <f>ProVation!D139</f>
        <v>0</v>
      </c>
      <c r="E139" t="str">
        <f>IF(ISNUMBER(SEARCH("cannulate",ProVation!G139)),"YES", "NO")</f>
        <v>NO</v>
      </c>
      <c r="F139" t="str">
        <f>IF(ISNUMBER(SEARCH("inject",ProVation!G139)),"YES", "NO")</f>
        <v>NO</v>
      </c>
      <c r="G139" s="2" t="str">
        <f t="shared" si="6"/>
        <v>NO</v>
      </c>
      <c r="N139" s="10" t="str">
        <f t="shared" si="7"/>
        <v>NO</v>
      </c>
      <c r="O139" t="str">
        <f t="shared" si="8"/>
        <v>NO</v>
      </c>
    </row>
    <row r="140" spans="1:15" ht="17.25" x14ac:dyDescent="0.3">
      <c r="A140">
        <f>ProVation!B140</f>
        <v>0</v>
      </c>
      <c r="B140" t="str">
        <f>LEFT(ProVation!E140, 10)</f>
        <v/>
      </c>
      <c r="C140">
        <f>ProVation!C140</f>
        <v>0</v>
      </c>
      <c r="D140">
        <f>ProVation!D140</f>
        <v>0</v>
      </c>
      <c r="E140" t="str">
        <f>IF(ISNUMBER(SEARCH("cannulate",ProVation!G140)),"YES", "NO")</f>
        <v>NO</v>
      </c>
      <c r="F140" t="str">
        <f>IF(ISNUMBER(SEARCH("inject",ProVation!G140)),"YES", "NO")</f>
        <v>NO</v>
      </c>
      <c r="G140" s="2" t="str">
        <f t="shared" si="6"/>
        <v>NO</v>
      </c>
      <c r="N140" s="10" t="str">
        <f t="shared" si="7"/>
        <v>NO</v>
      </c>
      <c r="O140" t="str">
        <f t="shared" si="8"/>
        <v>NO</v>
      </c>
    </row>
    <row r="141" spans="1:15" ht="17.25" x14ac:dyDescent="0.3">
      <c r="A141">
        <f>ProVation!B141</f>
        <v>0</v>
      </c>
      <c r="B141" t="str">
        <f>LEFT(ProVation!E141, 10)</f>
        <v/>
      </c>
      <c r="C141">
        <f>ProVation!C141</f>
        <v>0</v>
      </c>
      <c r="D141">
        <f>ProVation!D141</f>
        <v>0</v>
      </c>
      <c r="E141" t="str">
        <f>IF(ISNUMBER(SEARCH("cannulate",ProVation!G141)),"YES", "NO")</f>
        <v>NO</v>
      </c>
      <c r="F141" t="str">
        <f>IF(ISNUMBER(SEARCH("inject",ProVation!G141)),"YES", "NO")</f>
        <v>NO</v>
      </c>
      <c r="G141" s="2" t="str">
        <f t="shared" si="6"/>
        <v>NO</v>
      </c>
      <c r="N141" s="10" t="str">
        <f t="shared" si="7"/>
        <v>NO</v>
      </c>
      <c r="O141" t="str">
        <f t="shared" si="8"/>
        <v>NO</v>
      </c>
    </row>
    <row r="142" spans="1:15" ht="17.25" x14ac:dyDescent="0.3">
      <c r="A142">
        <f>ProVation!B142</f>
        <v>0</v>
      </c>
      <c r="B142" t="str">
        <f>LEFT(ProVation!E142, 10)</f>
        <v/>
      </c>
      <c r="C142">
        <f>ProVation!C142</f>
        <v>0</v>
      </c>
      <c r="D142">
        <f>ProVation!D142</f>
        <v>0</v>
      </c>
      <c r="E142" t="str">
        <f>IF(ISNUMBER(SEARCH("cannulate",ProVation!G142)),"YES", "NO")</f>
        <v>NO</v>
      </c>
      <c r="F142" t="str">
        <f>IF(ISNUMBER(SEARCH("inject",ProVation!G142)),"YES", "NO")</f>
        <v>NO</v>
      </c>
      <c r="G142" s="2" t="str">
        <f t="shared" si="6"/>
        <v>NO</v>
      </c>
      <c r="N142" s="10" t="str">
        <f t="shared" si="7"/>
        <v>NO</v>
      </c>
      <c r="O142" t="str">
        <f t="shared" si="8"/>
        <v>NO</v>
      </c>
    </row>
    <row r="143" spans="1:15" ht="17.25" x14ac:dyDescent="0.3">
      <c r="A143">
        <f>ProVation!B143</f>
        <v>0</v>
      </c>
      <c r="B143" t="str">
        <f>LEFT(ProVation!E143, 10)</f>
        <v/>
      </c>
      <c r="C143">
        <f>ProVation!C143</f>
        <v>0</v>
      </c>
      <c r="D143">
        <f>ProVation!D143</f>
        <v>0</v>
      </c>
      <c r="E143" t="str">
        <f>IF(ISNUMBER(SEARCH("cannulate",ProVation!G143)),"YES", "NO")</f>
        <v>NO</v>
      </c>
      <c r="F143" t="str">
        <f>IF(ISNUMBER(SEARCH("inject",ProVation!G143)),"YES", "NO")</f>
        <v>NO</v>
      </c>
      <c r="G143" s="2" t="str">
        <f t="shared" si="6"/>
        <v>NO</v>
      </c>
      <c r="N143" s="10" t="str">
        <f t="shared" si="7"/>
        <v>NO</v>
      </c>
      <c r="O143" t="str">
        <f t="shared" si="8"/>
        <v>NO</v>
      </c>
    </row>
    <row r="144" spans="1:15" ht="17.25" x14ac:dyDescent="0.3">
      <c r="A144">
        <f>ProVation!B144</f>
        <v>0</v>
      </c>
      <c r="B144" t="str">
        <f>LEFT(ProVation!E144, 10)</f>
        <v/>
      </c>
      <c r="C144">
        <f>ProVation!C144</f>
        <v>0</v>
      </c>
      <c r="D144">
        <f>ProVation!D144</f>
        <v>0</v>
      </c>
      <c r="E144" t="str">
        <f>IF(ISNUMBER(SEARCH("cannulate",ProVation!G144)),"YES", "NO")</f>
        <v>NO</v>
      </c>
      <c r="F144" t="str">
        <f>IF(ISNUMBER(SEARCH("inject",ProVation!G144)),"YES", "NO")</f>
        <v>NO</v>
      </c>
      <c r="G144" s="2" t="str">
        <f t="shared" si="6"/>
        <v>NO</v>
      </c>
      <c r="N144" s="10" t="str">
        <f t="shared" si="7"/>
        <v>NO</v>
      </c>
      <c r="O144" t="str">
        <f t="shared" si="8"/>
        <v>NO</v>
      </c>
    </row>
    <row r="145" spans="1:15" ht="17.25" x14ac:dyDescent="0.3">
      <c r="A145">
        <f>ProVation!B145</f>
        <v>0</v>
      </c>
      <c r="B145" t="str">
        <f>LEFT(ProVation!E145, 10)</f>
        <v/>
      </c>
      <c r="C145">
        <f>ProVation!C145</f>
        <v>0</v>
      </c>
      <c r="D145">
        <f>ProVation!D145</f>
        <v>0</v>
      </c>
      <c r="E145" t="str">
        <f>IF(ISNUMBER(SEARCH("cannulate",ProVation!G145)),"YES", "NO")</f>
        <v>NO</v>
      </c>
      <c r="F145" t="str">
        <f>IF(ISNUMBER(SEARCH("inject",ProVation!G145)),"YES", "NO")</f>
        <v>NO</v>
      </c>
      <c r="G145" s="2" t="str">
        <f t="shared" si="6"/>
        <v>NO</v>
      </c>
      <c r="N145" s="10" t="str">
        <f t="shared" si="7"/>
        <v>NO</v>
      </c>
      <c r="O145" t="str">
        <f t="shared" si="8"/>
        <v>NO</v>
      </c>
    </row>
    <row r="146" spans="1:15" ht="17.25" x14ac:dyDescent="0.3">
      <c r="A146">
        <f>ProVation!B146</f>
        <v>0</v>
      </c>
      <c r="B146" t="str">
        <f>LEFT(ProVation!E146, 10)</f>
        <v/>
      </c>
      <c r="C146">
        <f>ProVation!C146</f>
        <v>0</v>
      </c>
      <c r="D146">
        <f>ProVation!D146</f>
        <v>0</v>
      </c>
      <c r="E146" t="str">
        <f>IF(ISNUMBER(SEARCH("cannulate",ProVation!G146)),"YES", "NO")</f>
        <v>NO</v>
      </c>
      <c r="F146" t="str">
        <f>IF(ISNUMBER(SEARCH("inject",ProVation!G146)),"YES", "NO")</f>
        <v>NO</v>
      </c>
      <c r="G146" s="2" t="str">
        <f t="shared" si="6"/>
        <v>NO</v>
      </c>
      <c r="N146" s="10" t="str">
        <f t="shared" si="7"/>
        <v>NO</v>
      </c>
      <c r="O146" t="str">
        <f t="shared" si="8"/>
        <v>NO</v>
      </c>
    </row>
    <row r="147" spans="1:15" ht="17.25" x14ac:dyDescent="0.3">
      <c r="A147">
        <f>ProVation!B147</f>
        <v>0</v>
      </c>
      <c r="B147" t="str">
        <f>LEFT(ProVation!E147, 10)</f>
        <v/>
      </c>
      <c r="C147">
        <f>ProVation!C147</f>
        <v>0</v>
      </c>
      <c r="D147">
        <f>ProVation!D147</f>
        <v>0</v>
      </c>
      <c r="E147" t="str">
        <f>IF(ISNUMBER(SEARCH("cannulate",ProVation!G147)),"YES", "NO")</f>
        <v>NO</v>
      </c>
      <c r="F147" t="str">
        <f>IF(ISNUMBER(SEARCH("inject",ProVation!G147)),"YES", "NO")</f>
        <v>NO</v>
      </c>
      <c r="G147" s="2" t="str">
        <f t="shared" si="6"/>
        <v>NO</v>
      </c>
      <c r="N147" s="10" t="str">
        <f t="shared" si="7"/>
        <v>NO</v>
      </c>
      <c r="O147" t="str">
        <f t="shared" si="8"/>
        <v>NO</v>
      </c>
    </row>
    <row r="148" spans="1:15" ht="17.25" x14ac:dyDescent="0.3">
      <c r="A148">
        <f>ProVation!B148</f>
        <v>0</v>
      </c>
      <c r="B148" t="str">
        <f>LEFT(ProVation!E148, 10)</f>
        <v/>
      </c>
      <c r="C148">
        <f>ProVation!C148</f>
        <v>0</v>
      </c>
      <c r="D148">
        <f>ProVation!D148</f>
        <v>0</v>
      </c>
      <c r="E148" t="str">
        <f>IF(ISNUMBER(SEARCH("cannulate",ProVation!G148)),"YES", "NO")</f>
        <v>NO</v>
      </c>
      <c r="F148" t="str">
        <f>IF(ISNUMBER(SEARCH("inject",ProVation!G148)),"YES", "NO")</f>
        <v>NO</v>
      </c>
      <c r="G148" s="2" t="str">
        <f t="shared" si="6"/>
        <v>NO</v>
      </c>
      <c r="N148" s="10" t="str">
        <f t="shared" si="7"/>
        <v>NO</v>
      </c>
      <c r="O148" t="str">
        <f t="shared" si="8"/>
        <v>NO</v>
      </c>
    </row>
    <row r="149" spans="1:15" ht="17.25" x14ac:dyDescent="0.3">
      <c r="A149">
        <f>ProVation!B149</f>
        <v>0</v>
      </c>
      <c r="B149" t="str">
        <f>LEFT(ProVation!E149, 10)</f>
        <v/>
      </c>
      <c r="C149">
        <f>ProVation!C149</f>
        <v>0</v>
      </c>
      <c r="D149">
        <f>ProVation!D149</f>
        <v>0</v>
      </c>
      <c r="E149" t="str">
        <f>IF(ISNUMBER(SEARCH("cannulate",ProVation!G149)),"YES", "NO")</f>
        <v>NO</v>
      </c>
      <c r="F149" t="str">
        <f>IF(ISNUMBER(SEARCH("inject",ProVation!G149)),"YES", "NO")</f>
        <v>NO</v>
      </c>
      <c r="G149" s="2" t="str">
        <f t="shared" si="6"/>
        <v>NO</v>
      </c>
      <c r="N149" s="10" t="str">
        <f t="shared" si="7"/>
        <v>NO</v>
      </c>
      <c r="O149" t="str">
        <f t="shared" si="8"/>
        <v>NO</v>
      </c>
    </row>
    <row r="150" spans="1:15" ht="17.25" x14ac:dyDescent="0.3">
      <c r="A150">
        <f>ProVation!B150</f>
        <v>0</v>
      </c>
      <c r="B150" t="str">
        <f>LEFT(ProVation!E150, 10)</f>
        <v/>
      </c>
      <c r="C150">
        <f>ProVation!C150</f>
        <v>0</v>
      </c>
      <c r="D150">
        <f>ProVation!D150</f>
        <v>0</v>
      </c>
      <c r="E150" t="str">
        <f>IF(ISNUMBER(SEARCH("cannulate",ProVation!G150)),"YES", "NO")</f>
        <v>NO</v>
      </c>
      <c r="F150" t="str">
        <f>IF(ISNUMBER(SEARCH("inject",ProVation!G150)),"YES", "NO")</f>
        <v>NO</v>
      </c>
      <c r="G150" s="2" t="str">
        <f t="shared" si="6"/>
        <v>NO</v>
      </c>
      <c r="N150" s="10" t="str">
        <f t="shared" si="7"/>
        <v>NO</v>
      </c>
      <c r="O150" t="str">
        <f t="shared" si="8"/>
        <v>NO</v>
      </c>
    </row>
    <row r="151" spans="1:15" ht="17.25" x14ac:dyDescent="0.3">
      <c r="G151" s="2"/>
    </row>
    <row r="152" spans="1:15" ht="17.25" x14ac:dyDescent="0.3">
      <c r="G152" s="2"/>
    </row>
    <row r="153" spans="1:15" ht="17.25" x14ac:dyDescent="0.3">
      <c r="G153" s="2"/>
    </row>
    <row r="154" spans="1:15" ht="17.25" x14ac:dyDescent="0.3">
      <c r="G154" s="2"/>
    </row>
    <row r="155" spans="1:15" ht="17.25" x14ac:dyDescent="0.3">
      <c r="G155" s="2"/>
    </row>
    <row r="156" spans="1:15" ht="17.25" x14ac:dyDescent="0.3">
      <c r="G156" s="2"/>
    </row>
    <row r="157" spans="1:15" ht="17.25" x14ac:dyDescent="0.3">
      <c r="G157" s="2"/>
    </row>
    <row r="158" spans="1:15" ht="17.25" x14ac:dyDescent="0.3">
      <c r="G158" s="2"/>
    </row>
    <row r="159" spans="1:15" ht="17.25" x14ac:dyDescent="0.3">
      <c r="G159" s="2"/>
    </row>
    <row r="160" spans="1:15" ht="17.25" x14ac:dyDescent="0.3">
      <c r="G160" s="2"/>
    </row>
    <row r="161" spans="7:7" ht="17.25" x14ac:dyDescent="0.3">
      <c r="G161" s="2"/>
    </row>
    <row r="162" spans="7:7" ht="17.25" x14ac:dyDescent="0.3">
      <c r="G162" s="2"/>
    </row>
    <row r="163" spans="7:7" ht="17.25" x14ac:dyDescent="0.3">
      <c r="G163" s="2"/>
    </row>
    <row r="164" spans="7:7" ht="17.25" x14ac:dyDescent="0.3">
      <c r="G164" s="2"/>
    </row>
    <row r="165" spans="7:7" ht="17.25" x14ac:dyDescent="0.3">
      <c r="G165" s="2"/>
    </row>
    <row r="166" spans="7:7" ht="17.25" x14ac:dyDescent="0.3">
      <c r="G166" s="2"/>
    </row>
    <row r="167" spans="7:7" ht="17.25" x14ac:dyDescent="0.3">
      <c r="G167" s="2"/>
    </row>
    <row r="168" spans="7:7" ht="17.25" x14ac:dyDescent="0.3">
      <c r="G168" s="2"/>
    </row>
    <row r="169" spans="7:7" ht="17.25" x14ac:dyDescent="0.3">
      <c r="G169" s="2"/>
    </row>
    <row r="170" spans="7:7" ht="17.25" x14ac:dyDescent="0.3">
      <c r="G170" s="2"/>
    </row>
    <row r="171" spans="7:7" ht="17.25" x14ac:dyDescent="0.3">
      <c r="G171" s="2"/>
    </row>
    <row r="172" spans="7:7" ht="17.25" x14ac:dyDescent="0.3">
      <c r="G172" s="2"/>
    </row>
    <row r="173" spans="7:7" ht="17.25" x14ac:dyDescent="0.3">
      <c r="G173" s="2"/>
    </row>
    <row r="174" spans="7:7" ht="17.25" x14ac:dyDescent="0.3">
      <c r="G174" s="2"/>
    </row>
    <row r="175" spans="7:7" ht="17.25" x14ac:dyDescent="0.3">
      <c r="G175" s="2"/>
    </row>
    <row r="176" spans="7:7" ht="17.25" x14ac:dyDescent="0.3">
      <c r="G176" s="2"/>
    </row>
    <row r="177" spans="7:7" ht="17.25" x14ac:dyDescent="0.3">
      <c r="G177" s="2"/>
    </row>
    <row r="178" spans="7:7" ht="17.25" x14ac:dyDescent="0.3">
      <c r="G178" s="2"/>
    </row>
    <row r="179" spans="7:7" ht="17.25" x14ac:dyDescent="0.3">
      <c r="G179" s="2"/>
    </row>
    <row r="180" spans="7:7" ht="17.25" x14ac:dyDescent="0.3">
      <c r="G180" s="2"/>
    </row>
    <row r="181" spans="7:7" ht="17.25" x14ac:dyDescent="0.3">
      <c r="G181" s="2"/>
    </row>
    <row r="182" spans="7:7" ht="17.25" x14ac:dyDescent="0.3">
      <c r="G182" s="2"/>
    </row>
    <row r="183" spans="7:7" ht="17.25" x14ac:dyDescent="0.3">
      <c r="G183" s="2"/>
    </row>
    <row r="184" spans="7:7" ht="17.25" x14ac:dyDescent="0.3">
      <c r="G184" s="2"/>
    </row>
    <row r="185" spans="7:7" ht="17.25" x14ac:dyDescent="0.3">
      <c r="G185" s="2"/>
    </row>
    <row r="186" spans="7:7" ht="17.25" x14ac:dyDescent="0.3">
      <c r="G186" s="2"/>
    </row>
    <row r="187" spans="7:7" ht="17.25" x14ac:dyDescent="0.3">
      <c r="G187" s="2"/>
    </row>
    <row r="188" spans="7:7" ht="17.25" x14ac:dyDescent="0.3">
      <c r="G188" s="2"/>
    </row>
    <row r="189" spans="7:7" ht="17.25" x14ac:dyDescent="0.3">
      <c r="G189" s="2"/>
    </row>
    <row r="190" spans="7:7" ht="17.25" x14ac:dyDescent="0.3">
      <c r="G190" s="2"/>
    </row>
    <row r="191" spans="7:7" ht="17.25" x14ac:dyDescent="0.3">
      <c r="G191" s="2"/>
    </row>
    <row r="192" spans="7:7" ht="17.25" x14ac:dyDescent="0.3">
      <c r="G192" s="2"/>
    </row>
    <row r="193" spans="7:7" ht="17.25" x14ac:dyDescent="0.3">
      <c r="G193" s="2"/>
    </row>
    <row r="194" spans="7:7" ht="17.25" x14ac:dyDescent="0.3">
      <c r="G194" s="2"/>
    </row>
    <row r="195" spans="7:7" ht="17.25" x14ac:dyDescent="0.3">
      <c r="G195" s="2"/>
    </row>
    <row r="196" spans="7:7" ht="17.25" x14ac:dyDescent="0.3">
      <c r="G196" s="2"/>
    </row>
    <row r="197" spans="7:7" ht="17.25" x14ac:dyDescent="0.3">
      <c r="G197" s="2"/>
    </row>
    <row r="198" spans="7:7" ht="17.25" x14ac:dyDescent="0.3">
      <c r="G198" s="2"/>
    </row>
    <row r="199" spans="7:7" ht="17.25" x14ac:dyDescent="0.3">
      <c r="G199" s="2"/>
    </row>
    <row r="200" spans="7:7" ht="17.25" x14ac:dyDescent="0.3">
      <c r="G200" s="2"/>
    </row>
    <row r="201" spans="7:7" ht="17.25" x14ac:dyDescent="0.3">
      <c r="G201" s="2"/>
    </row>
    <row r="202" spans="7:7" ht="17.25" x14ac:dyDescent="0.3">
      <c r="G202" s="2"/>
    </row>
    <row r="203" spans="7:7" ht="17.25" x14ac:dyDescent="0.3">
      <c r="G203" s="2"/>
    </row>
    <row r="204" spans="7:7" ht="17.25" x14ac:dyDescent="0.3">
      <c r="G204" s="2"/>
    </row>
    <row r="205" spans="7:7" ht="17.25" x14ac:dyDescent="0.3">
      <c r="G205" s="2"/>
    </row>
    <row r="206" spans="7:7" ht="17.25" x14ac:dyDescent="0.3">
      <c r="G206" s="2"/>
    </row>
    <row r="207" spans="7:7" ht="17.25" x14ac:dyDescent="0.3">
      <c r="G207" s="2"/>
    </row>
    <row r="208" spans="7:7" ht="17.25" x14ac:dyDescent="0.3">
      <c r="G208" s="2"/>
    </row>
    <row r="209" spans="7:7" ht="17.25" x14ac:dyDescent="0.3">
      <c r="G209" s="2"/>
    </row>
    <row r="210" spans="7:7" ht="17.25" x14ac:dyDescent="0.3">
      <c r="G210" s="2"/>
    </row>
    <row r="211" spans="7:7" ht="17.25" x14ac:dyDescent="0.3">
      <c r="G211" s="2"/>
    </row>
    <row r="212" spans="7:7" ht="17.25" x14ac:dyDescent="0.3">
      <c r="G212" s="2"/>
    </row>
    <row r="213" spans="7:7" ht="17.25" x14ac:dyDescent="0.3">
      <c r="G213" s="2"/>
    </row>
    <row r="214" spans="7:7" ht="17.25" x14ac:dyDescent="0.3">
      <c r="G214" s="2"/>
    </row>
    <row r="215" spans="7:7" ht="17.25" x14ac:dyDescent="0.3">
      <c r="G215" s="2"/>
    </row>
    <row r="216" spans="7:7" ht="17.25" x14ac:dyDescent="0.3">
      <c r="G216" s="2"/>
    </row>
    <row r="217" spans="7:7" ht="17.25" x14ac:dyDescent="0.3">
      <c r="G217" s="2"/>
    </row>
    <row r="218" spans="7:7" ht="17.25" x14ac:dyDescent="0.3">
      <c r="G218" s="2"/>
    </row>
    <row r="219" spans="7:7" ht="17.25" x14ac:dyDescent="0.3">
      <c r="G219" s="2"/>
    </row>
    <row r="220" spans="7:7" ht="17.25" x14ac:dyDescent="0.3">
      <c r="G220" s="2"/>
    </row>
    <row r="221" spans="7:7" ht="17.25" x14ac:dyDescent="0.3">
      <c r="G221" s="2"/>
    </row>
    <row r="222" spans="7:7" ht="17.25" x14ac:dyDescent="0.3">
      <c r="G222" s="2"/>
    </row>
    <row r="223" spans="7:7" ht="17.25" x14ac:dyDescent="0.3">
      <c r="G223" s="2"/>
    </row>
    <row r="224" spans="7:7" ht="17.25" x14ac:dyDescent="0.3">
      <c r="G224" s="2"/>
    </row>
    <row r="225" spans="7:7" ht="17.25" x14ac:dyDescent="0.3">
      <c r="G225" s="2"/>
    </row>
    <row r="226" spans="7:7" ht="17.25" x14ac:dyDescent="0.3">
      <c r="G226" s="2"/>
    </row>
    <row r="227" spans="7:7" ht="17.25" x14ac:dyDescent="0.3">
      <c r="G227" s="2"/>
    </row>
    <row r="228" spans="7:7" ht="17.25" x14ac:dyDescent="0.3">
      <c r="G228" s="2"/>
    </row>
    <row r="229" spans="7:7" ht="17.25" x14ac:dyDescent="0.3">
      <c r="G229" s="2"/>
    </row>
    <row r="230" spans="7:7" ht="17.25" x14ac:dyDescent="0.3">
      <c r="G230" s="2"/>
    </row>
    <row r="231" spans="7:7" ht="17.25" x14ac:dyDescent="0.3">
      <c r="G231" s="2"/>
    </row>
    <row r="232" spans="7:7" ht="17.25" x14ac:dyDescent="0.3">
      <c r="G232" s="2"/>
    </row>
    <row r="233" spans="7:7" ht="17.25" x14ac:dyDescent="0.3">
      <c r="G233" s="2"/>
    </row>
    <row r="234" spans="7:7" ht="17.25" x14ac:dyDescent="0.3">
      <c r="G234" s="2"/>
    </row>
    <row r="235" spans="7:7" ht="17.25" x14ac:dyDescent="0.3">
      <c r="G235" s="2"/>
    </row>
    <row r="236" spans="7:7" ht="17.25" x14ac:dyDescent="0.3">
      <c r="G236" s="2"/>
    </row>
    <row r="237" spans="7:7" ht="17.25" x14ac:dyDescent="0.3">
      <c r="G237" s="2"/>
    </row>
    <row r="238" spans="7:7" ht="17.25" x14ac:dyDescent="0.3">
      <c r="G238" s="2"/>
    </row>
    <row r="239" spans="7:7" ht="17.25" x14ac:dyDescent="0.3">
      <c r="G239" s="2"/>
    </row>
    <row r="240" spans="7:7" ht="17.25" x14ac:dyDescent="0.3">
      <c r="G240" s="2"/>
    </row>
    <row r="241" spans="7:7" ht="17.25" x14ac:dyDescent="0.3">
      <c r="G241" s="2"/>
    </row>
    <row r="242" spans="7:7" ht="17.25" x14ac:dyDescent="0.3">
      <c r="G242" s="2"/>
    </row>
    <row r="243" spans="7:7" ht="17.25" x14ac:dyDescent="0.3">
      <c r="G243" s="2"/>
    </row>
    <row r="244" spans="7:7" ht="17.25" x14ac:dyDescent="0.3">
      <c r="G244" s="2"/>
    </row>
    <row r="245" spans="7:7" ht="17.25" x14ac:dyDescent="0.3">
      <c r="G245" s="2"/>
    </row>
    <row r="246" spans="7:7" ht="17.25" x14ac:dyDescent="0.3">
      <c r="G246" s="2"/>
    </row>
    <row r="247" spans="7:7" ht="17.25" x14ac:dyDescent="0.3">
      <c r="G247" s="2"/>
    </row>
    <row r="248" spans="7:7" ht="17.25" x14ac:dyDescent="0.3">
      <c r="G248" s="2"/>
    </row>
    <row r="249" spans="7:7" ht="17.25" x14ac:dyDescent="0.3">
      <c r="G249" s="2"/>
    </row>
    <row r="250" spans="7:7" ht="17.25" x14ac:dyDescent="0.3">
      <c r="G250" s="2"/>
    </row>
    <row r="251" spans="7:7" ht="17.25" x14ac:dyDescent="0.3">
      <c r="G251" s="2"/>
    </row>
    <row r="252" spans="7:7" ht="17.25" x14ac:dyDescent="0.3">
      <c r="G252" s="2"/>
    </row>
    <row r="253" spans="7:7" ht="17.25" x14ac:dyDescent="0.3">
      <c r="G253" s="2"/>
    </row>
    <row r="254" spans="7:7" ht="17.25" x14ac:dyDescent="0.3">
      <c r="G254" s="2"/>
    </row>
    <row r="255" spans="7:7" ht="17.25" x14ac:dyDescent="0.3">
      <c r="G255" s="2"/>
    </row>
    <row r="256" spans="7:7" ht="17.25" x14ac:dyDescent="0.3">
      <c r="G256" s="2"/>
    </row>
    <row r="257" spans="7:7" ht="17.25" x14ac:dyDescent="0.3">
      <c r="G257" s="2"/>
    </row>
    <row r="258" spans="7:7" ht="17.25" x14ac:dyDescent="0.3">
      <c r="G258" s="2"/>
    </row>
    <row r="259" spans="7:7" ht="17.25" x14ac:dyDescent="0.3">
      <c r="G259" s="2"/>
    </row>
    <row r="260" spans="7:7" ht="17.25" x14ac:dyDescent="0.3">
      <c r="G260" s="2"/>
    </row>
    <row r="261" spans="7:7" ht="17.25" x14ac:dyDescent="0.3">
      <c r="G261" s="2"/>
    </row>
    <row r="262" spans="7:7" ht="17.25" x14ac:dyDescent="0.3">
      <c r="G262" s="2"/>
    </row>
    <row r="263" spans="7:7" ht="17.25" x14ac:dyDescent="0.3">
      <c r="G263" s="2"/>
    </row>
    <row r="264" spans="7:7" ht="17.25" x14ac:dyDescent="0.3">
      <c r="G264" s="2"/>
    </row>
    <row r="265" spans="7:7" ht="17.25" x14ac:dyDescent="0.3">
      <c r="G265" s="2"/>
    </row>
    <row r="266" spans="7:7" ht="17.25" x14ac:dyDescent="0.3">
      <c r="G266" s="2"/>
    </row>
    <row r="267" spans="7:7" ht="17.25" x14ac:dyDescent="0.3">
      <c r="G267" s="2"/>
    </row>
    <row r="268" spans="7:7" ht="17.25" x14ac:dyDescent="0.3">
      <c r="G268" s="2"/>
    </row>
    <row r="269" spans="7:7" ht="17.25" x14ac:dyDescent="0.3">
      <c r="G269" s="2"/>
    </row>
    <row r="270" spans="7:7" ht="17.25" x14ac:dyDescent="0.3">
      <c r="G270" s="2"/>
    </row>
    <row r="271" spans="7:7" ht="17.25" x14ac:dyDescent="0.3">
      <c r="G271" s="2"/>
    </row>
    <row r="272" spans="7:7" ht="17.25" x14ac:dyDescent="0.3">
      <c r="G272" s="2"/>
    </row>
    <row r="273" spans="7:7" ht="17.25" x14ac:dyDescent="0.3">
      <c r="G273" s="2"/>
    </row>
    <row r="274" spans="7:7" ht="17.25" x14ac:dyDescent="0.3">
      <c r="G274" s="2"/>
    </row>
    <row r="275" spans="7:7" ht="17.25" x14ac:dyDescent="0.3">
      <c r="G275" s="2"/>
    </row>
  </sheetData>
  <dataValidations count="1">
    <dataValidation operator="greaterThanOrEqual" showInputMessage="1" showErrorMessage="1" sqref="L1" xr:uid="{7562E08F-42F8-4DEC-8434-965F70FDCF5C}"/>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A6CBF2AA-2CC7-40C5-AEA2-81D38E498D10}">
          <x14:formula1>
            <xm:f>'For dropdowns'!$A$2:$A$7</xm:f>
          </x14:formula1>
          <xm:sqref>K2:K1048576</xm:sqref>
        </x14:dataValidation>
        <x14:dataValidation type="list" allowBlank="1" showInputMessage="1" showErrorMessage="1" xr:uid="{62B86ED0-C054-49CD-9EAF-265C31A0F25E}">
          <x14:formula1>
            <xm:f>'For dropdowns'!$D$2:$D$6</xm:f>
          </x14:formula1>
          <xm:sqref>I2:I1048576</xm:sqref>
        </x14:dataValidation>
        <x14:dataValidation type="list" allowBlank="1" showInputMessage="1" showErrorMessage="1" xr:uid="{F97E6F1A-01DD-4063-8C18-0E7CCA195C1A}">
          <x14:formula1>
            <xm:f>'For dropdowns'!$C$2:$C$8</xm:f>
          </x14:formula1>
          <xm:sqref>J2:J1048576</xm:sqref>
        </x14:dataValidation>
        <x14:dataValidation type="list" allowBlank="1" showInputMessage="1" showErrorMessage="1" xr:uid="{A58AE5D0-5E8C-4021-9F27-AF5DB58EDD20}">
          <x14:formula1>
            <xm:f>'For dropdowns'!$F$2:$F$4</xm:f>
          </x14:formula1>
          <xm:sqref>H1:H1048576</xm:sqref>
        </x14:dataValidation>
        <x14:dataValidation type="list" operator="greaterThanOrEqual" showInputMessage="1" showErrorMessage="1" xr:uid="{A5AC8D0E-AD18-4739-9276-91C26E53B04A}">
          <x14:formula1>
            <xm:f>'For dropdowns'!$B$2:$B$6</xm:f>
          </x14:formula1>
          <xm:sqref>L2:L1048576</xm:sqref>
        </x14:dataValidation>
        <x14:dataValidation type="list" allowBlank="1" showInputMessage="1" showErrorMessage="1" xr:uid="{F82BA9C5-4E0B-4AC0-B72B-C791D72EF987}">
          <x14:formula1>
            <xm:f>'For dropdowns'!$F$2:$F$5</xm:f>
          </x14:formula1>
          <xm:sqref>M2:M1048576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E9DC0-AF67-497F-8B76-4A139C01FEDC}">
  <dimension ref="A1:G274"/>
  <sheetViews>
    <sheetView workbookViewId="0">
      <pane ySplit="1" topLeftCell="A271" activePane="bottomLeft" state="frozen"/>
      <selection pane="bottomLeft" activeCell="E284" sqref="E284"/>
    </sheetView>
  </sheetViews>
  <sheetFormatPr defaultRowHeight="15" x14ac:dyDescent="0.25"/>
  <cols>
    <col min="1" max="1" width="14.5703125" customWidth="1"/>
    <col min="5" max="5" width="26.28515625" customWidth="1"/>
  </cols>
  <sheetData>
    <row r="1" spans="1:7" x14ac:dyDescent="0.25">
      <c r="A1" t="s">
        <v>0</v>
      </c>
      <c r="B1" t="s">
        <v>1</v>
      </c>
      <c r="C1" t="s">
        <v>2</v>
      </c>
      <c r="D1" t="s">
        <v>12</v>
      </c>
      <c r="E1" t="s">
        <v>3</v>
      </c>
      <c r="F1" t="s">
        <v>4</v>
      </c>
      <c r="G1" t="s">
        <v>5</v>
      </c>
    </row>
    <row r="2" spans="1:7" x14ac:dyDescent="0.25">
      <c r="E2" s="8"/>
    </row>
    <row r="3" spans="1:7" x14ac:dyDescent="0.25">
      <c r="E3" s="8"/>
    </row>
    <row r="4" spans="1:7" x14ac:dyDescent="0.25">
      <c r="E4" s="8"/>
    </row>
    <row r="5" spans="1:7" x14ac:dyDescent="0.25">
      <c r="E5" s="8"/>
    </row>
    <row r="6" spans="1:7" x14ac:dyDescent="0.25">
      <c r="E6" s="8"/>
    </row>
    <row r="8" spans="1:7" x14ac:dyDescent="0.25">
      <c r="E8" s="8"/>
    </row>
    <row r="12" spans="1:7" x14ac:dyDescent="0.25">
      <c r="E12" s="8"/>
    </row>
    <row r="13" spans="1:7" x14ac:dyDescent="0.25">
      <c r="E13" s="8"/>
    </row>
    <row r="18" spans="5:5" x14ac:dyDescent="0.25">
      <c r="E18" s="8"/>
    </row>
    <row r="21" spans="5:5" x14ac:dyDescent="0.25">
      <c r="E21" s="8"/>
    </row>
    <row r="22" spans="5:5" x14ac:dyDescent="0.25">
      <c r="E22" s="8"/>
    </row>
    <row r="23" spans="5:5" x14ac:dyDescent="0.25">
      <c r="E23" s="8"/>
    </row>
    <row r="26" spans="5:5" x14ac:dyDescent="0.25">
      <c r="E26" s="8"/>
    </row>
    <row r="27" spans="5:5" x14ac:dyDescent="0.25">
      <c r="E27" s="8"/>
    </row>
    <row r="28" spans="5:5" x14ac:dyDescent="0.25">
      <c r="E28" s="8"/>
    </row>
    <row r="29" spans="5:5" x14ac:dyDescent="0.25">
      <c r="E29" s="8"/>
    </row>
    <row r="30" spans="5:5" x14ac:dyDescent="0.25">
      <c r="E30" s="8"/>
    </row>
    <row r="33" spans="5:5" x14ac:dyDescent="0.25">
      <c r="E33" s="8"/>
    </row>
    <row r="35" spans="5:5" x14ac:dyDescent="0.25">
      <c r="E35" s="8"/>
    </row>
    <row r="36" spans="5:5" x14ac:dyDescent="0.25">
      <c r="E36" s="8"/>
    </row>
    <row r="38" spans="5:5" x14ac:dyDescent="0.25">
      <c r="E38" s="8"/>
    </row>
    <row r="44" spans="5:5" x14ac:dyDescent="0.25">
      <c r="E44" s="8"/>
    </row>
    <row r="48" spans="5:5" x14ac:dyDescent="0.25">
      <c r="E48" s="8"/>
    </row>
    <row r="50" spans="5:5" x14ac:dyDescent="0.25">
      <c r="E50" s="8"/>
    </row>
    <row r="51" spans="5:5" x14ac:dyDescent="0.25">
      <c r="E51" s="8"/>
    </row>
    <row r="55" spans="5:5" x14ac:dyDescent="0.25">
      <c r="E55" s="8"/>
    </row>
    <row r="56" spans="5:5" x14ac:dyDescent="0.25">
      <c r="E56" s="8"/>
    </row>
    <row r="58" spans="5:5" x14ac:dyDescent="0.25">
      <c r="E58" s="8"/>
    </row>
    <row r="61" spans="5:5" x14ac:dyDescent="0.25">
      <c r="E61" s="8"/>
    </row>
    <row r="63" spans="5:5" x14ac:dyDescent="0.25">
      <c r="E63" s="8"/>
    </row>
    <row r="64" spans="5:5" x14ac:dyDescent="0.25">
      <c r="E64" s="8"/>
    </row>
    <row r="65" spans="5:5" x14ac:dyDescent="0.25">
      <c r="E65" s="8"/>
    </row>
    <row r="67" spans="5:5" x14ac:dyDescent="0.25">
      <c r="E67" s="8"/>
    </row>
    <row r="68" spans="5:5" x14ac:dyDescent="0.25">
      <c r="E68" s="8"/>
    </row>
    <row r="74" spans="5:5" x14ac:dyDescent="0.25">
      <c r="E74" s="8"/>
    </row>
    <row r="76" spans="5:5" x14ac:dyDescent="0.25">
      <c r="E76" s="8"/>
    </row>
    <row r="77" spans="5:5" x14ac:dyDescent="0.25">
      <c r="E77" s="8"/>
    </row>
    <row r="78" spans="5:5" x14ac:dyDescent="0.25">
      <c r="E78" s="8"/>
    </row>
    <row r="79" spans="5:5" x14ac:dyDescent="0.25">
      <c r="E79" s="8"/>
    </row>
    <row r="80" spans="5:5" x14ac:dyDescent="0.25">
      <c r="E80" s="8"/>
    </row>
    <row r="87" spans="5:5" x14ac:dyDescent="0.25">
      <c r="E87" s="8"/>
    </row>
    <row r="90" spans="5:5" x14ac:dyDescent="0.25">
      <c r="E90" s="8"/>
    </row>
    <row r="91" spans="5:5" x14ac:dyDescent="0.25">
      <c r="E91" s="8"/>
    </row>
    <row r="93" spans="5:5" x14ac:dyDescent="0.25">
      <c r="E93" s="8"/>
    </row>
    <row r="97" spans="5:5" x14ac:dyDescent="0.25">
      <c r="E97" s="8"/>
    </row>
    <row r="98" spans="5:5" x14ac:dyDescent="0.25">
      <c r="E98" s="8"/>
    </row>
    <row r="100" spans="5:5" x14ac:dyDescent="0.25">
      <c r="E100" s="8"/>
    </row>
    <row r="104" spans="5:5" x14ac:dyDescent="0.25">
      <c r="E104" s="8"/>
    </row>
    <row r="107" spans="5:5" x14ac:dyDescent="0.25">
      <c r="E107" s="8"/>
    </row>
    <row r="108" spans="5:5" x14ac:dyDescent="0.25">
      <c r="E108" s="8"/>
    </row>
    <row r="110" spans="5:5" x14ac:dyDescent="0.25">
      <c r="E110" s="8"/>
    </row>
    <row r="112" spans="5:5" x14ac:dyDescent="0.25">
      <c r="E112" s="8"/>
    </row>
    <row r="114" spans="5:5" x14ac:dyDescent="0.25">
      <c r="E114" s="8"/>
    </row>
    <row r="116" spans="5:5" x14ac:dyDescent="0.25">
      <c r="E116" s="8"/>
    </row>
    <row r="125" spans="5:5" x14ac:dyDescent="0.25">
      <c r="E125" s="8"/>
    </row>
    <row r="128" spans="5:5" x14ac:dyDescent="0.25">
      <c r="E128" s="8"/>
    </row>
    <row r="132" spans="5:5" x14ac:dyDescent="0.25">
      <c r="E132" s="8"/>
    </row>
    <row r="141" spans="5:5" x14ac:dyDescent="0.25">
      <c r="E141" s="8"/>
    </row>
    <row r="149" spans="5:5" x14ac:dyDescent="0.25">
      <c r="E149" s="8"/>
    </row>
    <row r="151" spans="5:5" x14ac:dyDescent="0.25">
      <c r="E151" s="8"/>
    </row>
    <row r="156" spans="5:5" x14ac:dyDescent="0.25">
      <c r="E156" s="8"/>
    </row>
    <row r="158" spans="5:5" x14ac:dyDescent="0.25">
      <c r="E158" s="8"/>
    </row>
    <row r="159" spans="5:5" x14ac:dyDescent="0.25">
      <c r="E159" s="8"/>
    </row>
    <row r="160" spans="5:5" x14ac:dyDescent="0.25">
      <c r="E160" s="8"/>
    </row>
    <row r="161" spans="5:5" x14ac:dyDescent="0.25">
      <c r="E161" s="8"/>
    </row>
    <row r="163" spans="5:5" x14ac:dyDescent="0.25">
      <c r="E163" s="8"/>
    </row>
    <row r="164" spans="5:5" x14ac:dyDescent="0.25">
      <c r="E164" s="8"/>
    </row>
    <row r="165" spans="5:5" x14ac:dyDescent="0.25">
      <c r="E165" s="8"/>
    </row>
    <row r="167" spans="5:5" x14ac:dyDescent="0.25">
      <c r="E167" s="8"/>
    </row>
    <row r="169" spans="5:5" x14ac:dyDescent="0.25">
      <c r="E169" s="8"/>
    </row>
    <row r="171" spans="5:5" x14ac:dyDescent="0.25">
      <c r="E171" s="8"/>
    </row>
    <row r="172" spans="5:5" x14ac:dyDescent="0.25">
      <c r="E172" s="8"/>
    </row>
    <row r="174" spans="5:5" x14ac:dyDescent="0.25">
      <c r="E174" s="8"/>
    </row>
    <row r="175" spans="5:5" x14ac:dyDescent="0.25">
      <c r="E175" s="8"/>
    </row>
    <row r="176" spans="5:5" x14ac:dyDescent="0.25">
      <c r="E176" s="8"/>
    </row>
    <row r="179" spans="5:5" x14ac:dyDescent="0.25">
      <c r="E179" s="8"/>
    </row>
    <row r="181" spans="5:5" x14ac:dyDescent="0.25">
      <c r="E181" s="8"/>
    </row>
    <row r="183" spans="5:5" x14ac:dyDescent="0.25">
      <c r="E183" s="8"/>
    </row>
    <row r="184" spans="5:5" x14ac:dyDescent="0.25">
      <c r="E184" s="8"/>
    </row>
    <row r="189" spans="5:5" x14ac:dyDescent="0.25">
      <c r="E189" s="8"/>
    </row>
    <row r="192" spans="5:5" x14ac:dyDescent="0.25">
      <c r="E192" s="8"/>
    </row>
    <row r="193" spans="5:5" x14ac:dyDescent="0.25">
      <c r="E193" s="8"/>
    </row>
    <row r="196" spans="5:5" x14ac:dyDescent="0.25">
      <c r="E196" s="8"/>
    </row>
    <row r="197" spans="5:5" x14ac:dyDescent="0.25">
      <c r="E197" s="8"/>
    </row>
    <row r="202" spans="5:5" x14ac:dyDescent="0.25">
      <c r="E202" s="8"/>
    </row>
    <row r="205" spans="5:5" x14ac:dyDescent="0.25">
      <c r="E205" s="8"/>
    </row>
    <row r="207" spans="5:5" x14ac:dyDescent="0.25">
      <c r="E207" s="8"/>
    </row>
    <row r="217" spans="5:5" x14ac:dyDescent="0.25">
      <c r="E217" s="8"/>
    </row>
    <row r="219" spans="5:5" x14ac:dyDescent="0.25">
      <c r="E219" s="8"/>
    </row>
    <row r="220" spans="5:5" x14ac:dyDescent="0.25">
      <c r="E220" s="8"/>
    </row>
    <row r="222" spans="5:5" x14ac:dyDescent="0.25">
      <c r="E222" s="8"/>
    </row>
    <row r="223" spans="5:5" x14ac:dyDescent="0.25">
      <c r="E223" s="8"/>
    </row>
    <row r="225" spans="5:5" x14ac:dyDescent="0.25">
      <c r="E225" s="8"/>
    </row>
    <row r="227" spans="5:5" x14ac:dyDescent="0.25">
      <c r="E227" s="8"/>
    </row>
    <row r="228" spans="5:5" x14ac:dyDescent="0.25">
      <c r="E228" s="8"/>
    </row>
    <row r="230" spans="5:5" x14ac:dyDescent="0.25">
      <c r="E230" s="8"/>
    </row>
    <row r="232" spans="5:5" x14ac:dyDescent="0.25">
      <c r="E232" s="8"/>
    </row>
    <row r="237" spans="5:5" x14ac:dyDescent="0.25">
      <c r="E237" s="8"/>
    </row>
    <row r="238" spans="5:5" x14ac:dyDescent="0.25">
      <c r="E238" s="8"/>
    </row>
    <row r="240" spans="5:5" x14ac:dyDescent="0.25">
      <c r="E240" s="8"/>
    </row>
    <row r="247" spans="5:5" x14ac:dyDescent="0.25">
      <c r="E247" s="8"/>
    </row>
    <row r="248" spans="5:5" x14ac:dyDescent="0.25">
      <c r="E248" s="8"/>
    </row>
    <row r="251" spans="5:5" x14ac:dyDescent="0.25">
      <c r="E251" s="8"/>
    </row>
    <row r="253" spans="5:5" x14ac:dyDescent="0.25">
      <c r="E253" s="8"/>
    </row>
    <row r="255" spans="5:5" x14ac:dyDescent="0.25">
      <c r="E255" s="8"/>
    </row>
    <row r="258" spans="5:5" x14ac:dyDescent="0.25">
      <c r="E258" s="8"/>
    </row>
    <row r="261" spans="5:5" x14ac:dyDescent="0.25">
      <c r="E261" s="8"/>
    </row>
    <row r="262" spans="5:5" x14ac:dyDescent="0.25">
      <c r="E262" s="8"/>
    </row>
    <row r="264" spans="5:5" x14ac:dyDescent="0.25">
      <c r="E264" s="8"/>
    </row>
    <row r="265" spans="5:5" x14ac:dyDescent="0.25">
      <c r="E265" s="8"/>
    </row>
    <row r="268" spans="5:5" x14ac:dyDescent="0.25">
      <c r="E268" s="8"/>
    </row>
    <row r="269" spans="5:5" x14ac:dyDescent="0.25">
      <c r="E269" s="8"/>
    </row>
    <row r="271" spans="5:5" x14ac:dyDescent="0.25">
      <c r="E271" s="8"/>
    </row>
    <row r="272" spans="5:5" x14ac:dyDescent="0.25">
      <c r="E272" s="8"/>
    </row>
    <row r="274" spans="5:5" x14ac:dyDescent="0.25">
      <c r="E274" s="8"/>
    </row>
  </sheetData>
  <sortState xmlns:xlrd2="http://schemas.microsoft.com/office/spreadsheetml/2017/richdata2" ref="A2:G266">
    <sortCondition ref="G2:G26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4F42F-1208-4484-9148-885838CCA228}">
  <dimension ref="A1:F7"/>
  <sheetViews>
    <sheetView workbookViewId="0">
      <selection activeCell="F5" sqref="F5"/>
    </sheetView>
  </sheetViews>
  <sheetFormatPr defaultRowHeight="15" x14ac:dyDescent="0.25"/>
  <cols>
    <col min="1" max="1" width="24.140625" customWidth="1"/>
    <col min="2" max="2" width="31.7109375" customWidth="1"/>
    <col min="3" max="3" width="20.5703125" customWidth="1"/>
  </cols>
  <sheetData>
    <row r="1" spans="1:6" x14ac:dyDescent="0.25">
      <c r="A1" t="s">
        <v>27</v>
      </c>
      <c r="B1" t="s">
        <v>39</v>
      </c>
      <c r="C1" t="s">
        <v>32</v>
      </c>
      <c r="D1" t="s">
        <v>20</v>
      </c>
      <c r="F1" t="s">
        <v>38</v>
      </c>
    </row>
    <row r="3" spans="1:6" x14ac:dyDescent="0.25">
      <c r="A3" t="s">
        <v>28</v>
      </c>
      <c r="B3" t="s">
        <v>40</v>
      </c>
      <c r="C3" t="s">
        <v>33</v>
      </c>
      <c r="D3" t="s">
        <v>21</v>
      </c>
      <c r="F3" t="s">
        <v>7</v>
      </c>
    </row>
    <row r="4" spans="1:6" x14ac:dyDescent="0.25">
      <c r="A4" t="s">
        <v>29</v>
      </c>
      <c r="B4" t="s">
        <v>41</v>
      </c>
      <c r="C4" t="s">
        <v>34</v>
      </c>
      <c r="D4" t="s">
        <v>23</v>
      </c>
      <c r="F4" t="s">
        <v>8</v>
      </c>
    </row>
    <row r="5" spans="1:6" x14ac:dyDescent="0.25">
      <c r="A5" t="s">
        <v>30</v>
      </c>
      <c r="B5" t="s">
        <v>42</v>
      </c>
      <c r="C5" t="s">
        <v>35</v>
      </c>
      <c r="D5" t="s">
        <v>22</v>
      </c>
    </row>
    <row r="6" spans="1:6" x14ac:dyDescent="0.25">
      <c r="A6" t="s">
        <v>31</v>
      </c>
      <c r="C6" t="s">
        <v>36</v>
      </c>
    </row>
    <row r="7" spans="1:6" x14ac:dyDescent="0.25">
      <c r="C7" t="s">
        <v>37</v>
      </c>
    </row>
  </sheetData>
  <sheetProtection algorithmName="SHA-512" hashValue="WSm3Ya7VE8iOCsm9BtUPnHMa/x7HZpeJk8Bm8ihqU2+/xwoCYNgrSgKtvMYJmr6cagExtesYi77DuYIeT/Y4bQ==" saltValue="KQXbSNwjDnFxptr8W86rJ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Analysis</vt:lpstr>
      <vt:lpstr>Data</vt:lpstr>
      <vt:lpstr>ProVation</vt:lpstr>
      <vt:lpstr>For 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Marianne Lill</dc:creator>
  <cp:lastModifiedBy>Marianne Lill</cp:lastModifiedBy>
  <dcterms:created xsi:type="dcterms:W3CDTF">2021-01-18T22:32:09Z</dcterms:created>
  <dcterms:modified xsi:type="dcterms:W3CDTF">2023-01-07T06:57:36Z</dcterms:modified>
</cp:coreProperties>
</file>